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460" tabRatio="823" activeTab="3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</sheets>
  <definedNames/>
  <calcPr fullCalcOnLoad="1"/>
</workbook>
</file>

<file path=xl/sharedStrings.xml><?xml version="1.0" encoding="utf-8"?>
<sst xmlns="http://schemas.openxmlformats.org/spreadsheetml/2006/main" count="269" uniqueCount="199">
  <si>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</si>
  <si>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</si>
  <si>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</si>
  <si>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</si>
  <si>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</si>
  <si>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</si>
  <si>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</si>
  <si>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</si>
  <si>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</si>
  <si>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</si>
  <si>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</si>
  <si>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</si>
  <si>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</si>
  <si>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</si>
  <si>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</si>
  <si>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</si>
  <si>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</si>
  <si>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</si>
  <si>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</si>
  <si>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</si>
  <si>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</si>
  <si>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</si>
  <si>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</si>
  <si>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</si>
  <si>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</si>
  <si>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</si>
  <si>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</si>
  <si>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</si>
  <si>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</si>
  <si>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</si>
  <si>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</si>
  <si>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</si>
  <si>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</si>
  <si>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</si>
  <si>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</si>
  <si>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</si>
  <si>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</si>
  <si>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</si>
  <si>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</si>
  <si>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</si>
  <si>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</si>
  <si>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</si>
  <si>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</si>
  <si>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</si>
  <si>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</si>
  <si>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</si>
  <si>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</si>
  <si>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</si>
  <si>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</si>
  <si>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</si>
  <si>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</si>
  <si>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</si>
  <si>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</si>
  <si>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</si>
  <si>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</si>
  <si>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</si>
  <si>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</si>
  <si>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</si>
  <si>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</si>
  <si>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</si>
  <si>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</si>
  <si>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</si>
  <si>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</si>
  <si>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</si>
  <si>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</si>
  <si>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</si>
  <si>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</si>
  <si>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</si>
  <si>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</si>
  <si>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</si>
  <si>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</si>
  <si>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</si>
  <si>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</si>
  <si>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</si>
  <si>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</si>
  <si>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</si>
  <si>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</si>
  <si>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</si>
  <si>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</si>
  <si>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</si>
  <si>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</si>
  <si>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</si>
  <si>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</si>
  <si>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</si>
  <si>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</si>
  <si>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</si>
  <si>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</si>
  <si>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</si>
  <si>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</si>
  <si>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</si>
  <si>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</si>
  <si>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</si>
  <si>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</si>
  <si>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</si>
  <si>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</si>
  <si>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</si>
  <si>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</si>
  <si>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</si>
  <si>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</si>
  <si>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</si>
  <si>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</si>
  <si>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</si>
  <si>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</si>
  <si>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</si>
  <si>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</si>
  <si>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</si>
  <si>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</si>
  <si>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</si>
  <si>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</si>
  <si>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</si>
  <si>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</si>
  <si>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</si>
  <si>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</si>
  <si>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</si>
  <si>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</si>
  <si>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</si>
  <si>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</si>
  <si>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</si>
  <si>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</si>
  <si>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</si>
  <si>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</si>
  <si>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</si>
  <si>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</si>
  <si>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</si>
  <si>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</si>
  <si>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</si>
  <si>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</si>
  <si>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</si>
  <si>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</si>
  <si>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</si>
  <si>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</si>
  <si>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</si>
  <si>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</si>
  <si>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</si>
  <si>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</si>
  <si>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</si>
  <si>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</si>
  <si>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</si>
  <si>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</si>
  <si>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</si>
  <si>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</si>
  <si>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</si>
  <si>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</si>
  <si>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</si>
  <si>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</si>
  <si>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</si>
  <si>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</si>
  <si>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</si>
  <si>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</si>
  <si>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</si>
  <si>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</si>
  <si>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</si>
  <si>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</si>
  <si>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</si>
  <si>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</si>
  <si>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</si>
  <si>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</si>
  <si>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</si>
  <si>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</si>
  <si>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</si>
  <si>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</si>
  <si>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</si>
  <si>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</si>
  <si>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</si>
  <si>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</si>
  <si>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</si>
  <si>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</si>
  <si>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</si>
  <si>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</si>
  <si>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</si>
  <si>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TIRANE</t>
  </si>
  <si>
    <t>Te tjera</t>
  </si>
  <si>
    <t>Te drejta e detyrime ndaj te tjereve</t>
  </si>
  <si>
    <t>Te ardhurat dhe shpenzimet nga int.+komisione bankare</t>
  </si>
  <si>
    <t>Tatim mbi fitimin i paguar (llogaritur)</t>
  </si>
  <si>
    <t>Debitore,Kreditore te tjere</t>
  </si>
  <si>
    <t>Pozicioni me 31 dhjetor 2009</t>
  </si>
  <si>
    <t>Pozicioni me 31 dhjetor 2010</t>
  </si>
  <si>
    <t>Viti   2011</t>
  </si>
  <si>
    <t>01.01.2011</t>
  </si>
  <si>
    <t>31.12.2011</t>
  </si>
  <si>
    <t>27.03.2012</t>
  </si>
  <si>
    <t>PASQYRAT FINANCIARE TE VITIT 2011</t>
  </si>
  <si>
    <t>Pasqyra   e   te   Ardhurave   dhe   Shpenzimeve     2011</t>
  </si>
  <si>
    <t xml:space="preserve">Te ardhura dhe shpenzime te tjera </t>
  </si>
  <si>
    <t>Pasqyra   e   Fluksit   Monetar  -  Metoda  Indirekte   2011</t>
  </si>
  <si>
    <t>Pasqyra  e  Ndryshimeve  ne  Kapital  2011</t>
  </si>
  <si>
    <t>Pozicioni me 31 dhjetor 2011</t>
  </si>
  <si>
    <t>WENERG SH.A</t>
  </si>
  <si>
    <t>Parapagime per punimet per tu kryer</t>
  </si>
  <si>
    <t>WENERG SHA</t>
  </si>
  <si>
    <t>K92118019L</t>
  </si>
  <si>
    <t>KULLAT BINJAKE, KULLA NR.1</t>
  </si>
  <si>
    <t>18.09.2009</t>
  </si>
  <si>
    <t xml:space="preserve">PLANIFIKIM, PROJEKTIM, FINANCIM NDERTIM </t>
  </si>
  <si>
    <t>TE HIDROCENTRALIT "DARDHA" NE PUKE</t>
  </si>
  <si>
    <t>TVSH per tu rimbursuar</t>
  </si>
  <si>
    <t>Ndertesa ne proces</t>
  </si>
  <si>
    <t>Makineri dhe pajisje ne proces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</si>
</sst>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5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5" fillId="0" borderId="23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3" fontId="15" fillId="0" borderId="12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15" fillId="0" borderId="27" xfId="0" applyNumberFormat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15" fillId="33" borderId="35" xfId="0" applyNumberFormat="1" applyFont="1" applyFill="1" applyBorder="1" applyAlignment="1">
      <alignment horizontal="center" vertical="center"/>
    </xf>
    <xf numFmtId="3" fontId="15" fillId="33" borderId="36" xfId="0" applyNumberFormat="1" applyFont="1" applyFill="1" applyBorder="1" applyAlignment="1">
      <alignment horizontal="center" vertical="center"/>
    </xf>
    <xf numFmtId="3" fontId="15" fillId="33" borderId="37" xfId="0" applyNumberFormat="1" applyFont="1" applyFill="1" applyBorder="1" applyAlignment="1">
      <alignment horizontal="center" vertical="center"/>
    </xf>
    <xf numFmtId="3" fontId="15" fillId="33" borderId="38" xfId="0" applyNumberFormat="1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3" fontId="15" fillId="33" borderId="40" xfId="0" applyNumberFormat="1" applyFont="1" applyFill="1" applyBorder="1" applyAlignment="1">
      <alignment vertical="center"/>
    </xf>
    <xf numFmtId="3" fontId="15" fillId="33" borderId="38" xfId="0" applyNumberFormat="1" applyFont="1" applyFill="1" applyBorder="1" applyAlignment="1">
      <alignment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vertical="center"/>
    </xf>
    <xf numFmtId="3" fontId="15" fillId="33" borderId="27" xfId="0" applyNumberFormat="1" applyFont="1" applyFill="1" applyBorder="1" applyAlignment="1">
      <alignment vertical="center"/>
    </xf>
    <xf numFmtId="0" fontId="15" fillId="33" borderId="39" xfId="0" applyFont="1" applyFill="1" applyBorder="1" applyAlignment="1">
      <alignment vertical="center"/>
    </xf>
    <xf numFmtId="0" fontId="15" fillId="33" borderId="40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vertical="center"/>
    </xf>
    <xf numFmtId="3" fontId="15" fillId="33" borderId="34" xfId="0" applyNumberFormat="1" applyFont="1" applyFill="1" applyBorder="1" applyAlignment="1">
      <alignment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vertical="center"/>
    </xf>
    <xf numFmtId="3" fontId="15" fillId="33" borderId="43" xfId="0" applyNumberFormat="1" applyFont="1" applyFill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right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3" fontId="15" fillId="33" borderId="43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right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3" fontId="0" fillId="0" borderId="51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/>
    </xf>
    <xf numFmtId="3" fontId="17" fillId="0" borderId="50" xfId="0" applyNumberFormat="1" applyFont="1" applyBorder="1" applyAlignment="1">
      <alignment/>
    </xf>
    <xf numFmtId="3" fontId="0" fillId="0" borderId="53" xfId="0" applyNumberFormat="1" applyFont="1" applyBorder="1" applyAlignment="1">
      <alignment horizontal="right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3" fontId="15" fillId="0" borderId="58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/>
    </xf>
    <xf numFmtId="0" fontId="15" fillId="33" borderId="30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3" fontId="15" fillId="33" borderId="60" xfId="0" applyNumberFormat="1" applyFont="1" applyFill="1" applyBorder="1" applyAlignment="1">
      <alignment/>
    </xf>
    <xf numFmtId="0" fontId="15" fillId="0" borderId="12" xfId="0" applyFont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61" xfId="0" applyNumberFormat="1" applyFont="1" applyFill="1" applyBorder="1" applyAlignment="1">
      <alignment vertical="center"/>
    </xf>
    <xf numFmtId="3" fontId="9" fillId="33" borderId="62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3" fontId="15" fillId="0" borderId="50" xfId="0" applyNumberFormat="1" applyFont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3" fontId="0" fillId="0" borderId="34" xfId="0" applyNumberFormat="1" applyFont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3" fontId="0" fillId="0" borderId="6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5" fillId="33" borderId="68" xfId="0" applyFont="1" applyFill="1" applyBorder="1" applyAlignment="1">
      <alignment horizontal="left" vertical="center"/>
    </xf>
    <xf numFmtId="0" fontId="15" fillId="33" borderId="69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70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33" borderId="73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00390625" style="50" customWidth="1"/>
    <col min="2" max="3" width="9.140625" style="50" customWidth="1"/>
    <col min="4" max="4" width="9.28125" style="50" customWidth="1"/>
    <col min="5" max="5" width="11.421875" style="50" customWidth="1"/>
    <col min="6" max="6" width="12.8515625" style="50" customWidth="1"/>
    <col min="7" max="7" width="5.421875" style="50" customWidth="1"/>
    <col min="8" max="9" width="9.140625" style="50" customWidth="1"/>
    <col min="10" max="10" width="3.140625" style="50" customWidth="1"/>
    <col min="11" max="11" width="9.140625" style="50" customWidth="1"/>
    <col min="12" max="12" width="1.8515625" style="50" customWidth="1"/>
    <col min="13" max="16384" width="9.140625" style="50" customWidth="1"/>
  </cols>
  <sheetData>
    <row r="1" s="14" customFormat="1" ht="6.75" customHeight="1"/>
    <row r="2" spans="2:11" s="14" customFormat="1" ht="12.75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4" customFormat="1" ht="21" customHeight="1">
      <c r="B3" s="18"/>
      <c r="C3" s="19" t="s">
        <v>166</v>
      </c>
      <c r="D3" s="19"/>
      <c r="E3" s="19"/>
      <c r="F3" s="132" t="s">
        <v>188</v>
      </c>
      <c r="G3" s="21"/>
      <c r="H3" s="22"/>
      <c r="I3" s="20"/>
      <c r="J3" s="19"/>
      <c r="K3" s="23"/>
    </row>
    <row r="4" spans="2:11" s="24" customFormat="1" ht="13.5" customHeight="1">
      <c r="B4" s="18"/>
      <c r="C4" s="19" t="s">
        <v>92</v>
      </c>
      <c r="D4" s="19"/>
      <c r="E4" s="19"/>
      <c r="F4" s="20" t="s">
        <v>191</v>
      </c>
      <c r="G4" s="25"/>
      <c r="H4" s="26"/>
      <c r="I4" s="27"/>
      <c r="J4" s="27"/>
      <c r="K4" s="23"/>
    </row>
    <row r="5" spans="2:11" s="24" customFormat="1" ht="13.5" customHeight="1">
      <c r="B5" s="18"/>
      <c r="C5" s="19" t="s">
        <v>6</v>
      </c>
      <c r="D5" s="19"/>
      <c r="E5" s="19"/>
      <c r="F5" s="28" t="s">
        <v>192</v>
      </c>
      <c r="G5" s="20"/>
      <c r="H5" s="20"/>
      <c r="I5" s="20"/>
      <c r="J5" s="20"/>
      <c r="K5" s="23"/>
    </row>
    <row r="6" spans="2:11" s="24" customFormat="1" ht="13.5" customHeight="1">
      <c r="B6" s="18"/>
      <c r="C6" s="19"/>
      <c r="D6" s="19"/>
      <c r="E6" s="19"/>
      <c r="F6" s="19"/>
      <c r="G6" s="19"/>
      <c r="H6" s="29" t="s">
        <v>170</v>
      </c>
      <c r="I6" s="29"/>
      <c r="J6" s="27"/>
      <c r="K6" s="23"/>
    </row>
    <row r="7" spans="2:11" s="24" customFormat="1" ht="13.5" customHeight="1">
      <c r="B7" s="18"/>
      <c r="C7" s="19" t="s">
        <v>0</v>
      </c>
      <c r="D7" s="19"/>
      <c r="E7" s="19"/>
      <c r="F7" s="20" t="s">
        <v>193</v>
      </c>
      <c r="G7" s="30"/>
      <c r="H7" s="19"/>
      <c r="I7" s="19"/>
      <c r="J7" s="19"/>
      <c r="K7" s="23"/>
    </row>
    <row r="8" spans="2:11" s="24" customFormat="1" ht="13.5" customHeight="1">
      <c r="B8" s="18"/>
      <c r="C8" s="19" t="s">
        <v>1</v>
      </c>
      <c r="D8" s="19"/>
      <c r="E8" s="19"/>
      <c r="F8" s="28"/>
      <c r="G8" s="31"/>
      <c r="H8" s="19"/>
      <c r="I8" s="19"/>
      <c r="J8" s="19"/>
      <c r="K8" s="23"/>
    </row>
    <row r="9" spans="2:11" s="24" customFormat="1" ht="13.5" customHeight="1">
      <c r="B9" s="18"/>
      <c r="C9" s="19"/>
      <c r="D9" s="19"/>
      <c r="E9" s="19"/>
      <c r="F9" s="19"/>
      <c r="G9" s="19"/>
      <c r="H9" s="19"/>
      <c r="I9" s="19"/>
      <c r="J9" s="19"/>
      <c r="K9" s="23"/>
    </row>
    <row r="10" spans="2:11" s="24" customFormat="1" ht="13.5" customHeight="1">
      <c r="B10" s="18"/>
      <c r="C10" s="19" t="s">
        <v>31</v>
      </c>
      <c r="D10" s="19"/>
      <c r="E10" s="19"/>
      <c r="F10" s="20" t="s">
        <v>194</v>
      </c>
      <c r="G10" s="20"/>
      <c r="H10" s="20"/>
      <c r="I10" s="20"/>
      <c r="J10" s="20"/>
      <c r="K10" s="23"/>
    </row>
    <row r="11" spans="2:11" s="24" customFormat="1" ht="13.5" customHeight="1">
      <c r="B11" s="18"/>
      <c r="C11" s="19"/>
      <c r="D11" s="19"/>
      <c r="E11" s="19"/>
      <c r="F11" s="28" t="s">
        <v>195</v>
      </c>
      <c r="G11" s="28"/>
      <c r="H11" s="28"/>
      <c r="I11" s="28"/>
      <c r="J11" s="28"/>
      <c r="K11" s="23"/>
    </row>
    <row r="12" spans="2:11" s="24" customFormat="1" ht="13.5" customHeight="1">
      <c r="B12" s="18"/>
      <c r="C12" s="19"/>
      <c r="D12" s="19"/>
      <c r="E12" s="19"/>
      <c r="F12" s="28"/>
      <c r="G12" s="28"/>
      <c r="H12" s="28"/>
      <c r="I12" s="28"/>
      <c r="J12" s="28"/>
      <c r="K12" s="23"/>
    </row>
    <row r="13" spans="2:11" s="35" customFormat="1" ht="12.75">
      <c r="B13" s="32"/>
      <c r="C13" s="33"/>
      <c r="D13" s="33"/>
      <c r="E13" s="33"/>
      <c r="F13" s="33"/>
      <c r="G13" s="33"/>
      <c r="H13" s="33"/>
      <c r="I13" s="33"/>
      <c r="J13" s="33"/>
      <c r="K13" s="34"/>
    </row>
    <row r="14" spans="2:11" s="35" customFormat="1" ht="12.75">
      <c r="B14" s="32"/>
      <c r="C14" s="33"/>
      <c r="D14" s="33"/>
      <c r="E14" s="33"/>
      <c r="F14" s="33"/>
      <c r="G14" s="33"/>
      <c r="H14" s="33"/>
      <c r="I14" s="33"/>
      <c r="J14" s="33"/>
      <c r="K14" s="34"/>
    </row>
    <row r="15" spans="2:11" s="35" customFormat="1" ht="12.75">
      <c r="B15" s="32"/>
      <c r="C15" s="33"/>
      <c r="D15" s="33"/>
      <c r="E15" s="33"/>
      <c r="F15" s="33"/>
      <c r="G15" s="33"/>
      <c r="H15" s="33"/>
      <c r="I15" s="33"/>
      <c r="J15" s="33"/>
      <c r="K15" s="34"/>
    </row>
    <row r="16" spans="2:11" s="35" customFormat="1" ht="12.75">
      <c r="B16" s="32"/>
      <c r="C16" s="33"/>
      <c r="D16" s="33"/>
      <c r="E16" s="33"/>
      <c r="F16" s="33"/>
      <c r="G16" s="33"/>
      <c r="H16" s="33"/>
      <c r="I16" s="33"/>
      <c r="J16" s="33"/>
      <c r="K16" s="34"/>
    </row>
    <row r="17" spans="2:11" s="35" customFormat="1" ht="12.75">
      <c r="B17" s="32"/>
      <c r="C17" s="33"/>
      <c r="D17" s="33"/>
      <c r="E17" s="33"/>
      <c r="F17" s="33"/>
      <c r="G17" s="33"/>
      <c r="H17" s="33"/>
      <c r="I17" s="33"/>
      <c r="J17" s="33"/>
      <c r="K17" s="34"/>
    </row>
    <row r="18" spans="2:11" s="35" customFormat="1" ht="12.75">
      <c r="B18" s="32"/>
      <c r="C18" s="33"/>
      <c r="D18" s="33"/>
      <c r="E18" s="33"/>
      <c r="F18" s="33"/>
      <c r="G18" s="33"/>
      <c r="H18" s="33"/>
      <c r="I18" s="33"/>
      <c r="J18" s="33"/>
      <c r="K18" s="34"/>
    </row>
    <row r="19" spans="2:11" s="35" customFormat="1" ht="12.75">
      <c r="B19" s="32"/>
      <c r="C19" s="33"/>
      <c r="D19" s="33"/>
      <c r="E19" s="33"/>
      <c r="F19" s="33"/>
      <c r="G19" s="33"/>
      <c r="H19" s="33"/>
      <c r="I19" s="33"/>
      <c r="J19" s="33"/>
      <c r="K19" s="34"/>
    </row>
    <row r="20" spans="2:11" s="35" customFormat="1" ht="12.75">
      <c r="B20" s="32"/>
      <c r="C20" s="33"/>
      <c r="D20" s="33"/>
      <c r="E20" s="33"/>
      <c r="F20" s="33"/>
      <c r="G20" s="33"/>
      <c r="H20" s="33"/>
      <c r="I20" s="33"/>
      <c r="J20" s="33"/>
      <c r="K20" s="34"/>
    </row>
    <row r="21" spans="2:11" s="35" customFormat="1" ht="12.75">
      <c r="B21" s="32"/>
      <c r="D21" s="33"/>
      <c r="E21" s="33"/>
      <c r="F21" s="33"/>
      <c r="G21" s="33"/>
      <c r="H21" s="33"/>
      <c r="I21" s="33"/>
      <c r="J21" s="33"/>
      <c r="K21" s="34"/>
    </row>
    <row r="22" spans="2:11" s="35" customFormat="1" ht="12.75">
      <c r="B22" s="32"/>
      <c r="C22" s="33"/>
      <c r="D22" s="33"/>
      <c r="E22" s="33"/>
      <c r="F22" s="33"/>
      <c r="G22" s="33"/>
      <c r="H22" s="33"/>
      <c r="I22" s="33"/>
      <c r="J22" s="33"/>
      <c r="K22" s="34"/>
    </row>
    <row r="23" spans="2:11" s="35" customFormat="1" ht="12.75">
      <c r="B23" s="32"/>
      <c r="C23" s="33"/>
      <c r="D23" s="33"/>
      <c r="E23" s="33"/>
      <c r="F23" s="33"/>
      <c r="G23" s="33"/>
      <c r="H23" s="33"/>
      <c r="I23" s="33"/>
      <c r="J23" s="33"/>
      <c r="K23" s="34"/>
    </row>
    <row r="24" spans="2:11" s="35" customFormat="1" ht="12.75">
      <c r="B24" s="32"/>
      <c r="C24" s="33"/>
      <c r="D24" s="33"/>
      <c r="E24" s="33"/>
      <c r="F24" s="33"/>
      <c r="G24" s="33"/>
      <c r="H24" s="33"/>
      <c r="I24" s="33"/>
      <c r="J24" s="33"/>
      <c r="K24" s="34"/>
    </row>
    <row r="25" spans="2:11" s="36" customFormat="1" ht="33.75">
      <c r="B25" s="246" t="s">
        <v>7</v>
      </c>
      <c r="C25" s="247"/>
      <c r="D25" s="247"/>
      <c r="E25" s="247"/>
      <c r="F25" s="247"/>
      <c r="G25" s="247"/>
      <c r="H25" s="247"/>
      <c r="I25" s="247"/>
      <c r="J25" s="247"/>
      <c r="K25" s="248"/>
    </row>
    <row r="26" spans="2:11" s="35" customFormat="1" ht="12.75">
      <c r="B26" s="37"/>
      <c r="C26" s="249" t="s">
        <v>75</v>
      </c>
      <c r="D26" s="249"/>
      <c r="E26" s="249"/>
      <c r="F26" s="249"/>
      <c r="G26" s="249"/>
      <c r="H26" s="249"/>
      <c r="I26" s="249"/>
      <c r="J26" s="249"/>
      <c r="K26" s="34"/>
    </row>
    <row r="27" spans="2:11" s="35" customFormat="1" ht="12.75">
      <c r="B27" s="32"/>
      <c r="C27" s="249" t="s">
        <v>76</v>
      </c>
      <c r="D27" s="249"/>
      <c r="E27" s="249"/>
      <c r="F27" s="249"/>
      <c r="G27" s="249"/>
      <c r="H27" s="249"/>
      <c r="I27" s="249"/>
      <c r="J27" s="249"/>
      <c r="K27" s="34"/>
    </row>
    <row r="28" spans="2:11" s="35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4"/>
    </row>
    <row r="29" spans="2:11" s="35" customFormat="1" ht="12.75">
      <c r="B29" s="32"/>
      <c r="C29" s="33"/>
      <c r="D29" s="33"/>
      <c r="E29" s="33"/>
      <c r="F29" s="33"/>
      <c r="G29" s="33"/>
      <c r="H29" s="33"/>
      <c r="I29" s="33"/>
      <c r="J29" s="33"/>
      <c r="K29" s="34"/>
    </row>
    <row r="30" spans="2:11" s="41" customFormat="1" ht="33.75">
      <c r="B30" s="32"/>
      <c r="C30" s="33"/>
      <c r="D30" s="33"/>
      <c r="E30" s="33"/>
      <c r="F30" s="38" t="s">
        <v>178</v>
      </c>
      <c r="G30" s="39"/>
      <c r="H30" s="39"/>
      <c r="I30" s="39"/>
      <c r="J30" s="39"/>
      <c r="K30" s="40"/>
    </row>
    <row r="31" spans="2:11" s="41" customFormat="1" ht="12.75">
      <c r="B31" s="42"/>
      <c r="C31" s="39"/>
      <c r="D31" s="39"/>
      <c r="E31" s="39"/>
      <c r="F31" s="39"/>
      <c r="G31" s="39"/>
      <c r="H31" s="39"/>
      <c r="I31" s="39"/>
      <c r="J31" s="39"/>
      <c r="K31" s="40"/>
    </row>
    <row r="32" spans="2:11" s="41" customFormat="1" ht="12.75">
      <c r="B32" s="42"/>
      <c r="C32" s="39"/>
      <c r="D32" s="39"/>
      <c r="E32" s="39"/>
      <c r="F32" s="39"/>
      <c r="G32" s="39"/>
      <c r="H32" s="39"/>
      <c r="I32" s="39"/>
      <c r="J32" s="39"/>
      <c r="K32" s="40"/>
    </row>
    <row r="33" spans="2:11" s="41" customFormat="1" ht="12.75">
      <c r="B33" s="42"/>
      <c r="C33" s="39"/>
      <c r="D33" s="39"/>
      <c r="E33" s="39"/>
      <c r="F33" s="39"/>
      <c r="G33" s="39"/>
      <c r="H33" s="39"/>
      <c r="I33" s="39"/>
      <c r="J33" s="39"/>
      <c r="K33" s="40"/>
    </row>
    <row r="34" spans="2:11" s="41" customFormat="1" ht="12.75">
      <c r="B34" s="42"/>
      <c r="C34" s="39"/>
      <c r="D34" s="39"/>
      <c r="E34" s="39"/>
      <c r="F34" s="39"/>
      <c r="G34" s="39"/>
      <c r="H34" s="39"/>
      <c r="I34" s="39"/>
      <c r="J34" s="39"/>
      <c r="K34" s="40"/>
    </row>
    <row r="35" spans="2:11" s="41" customFormat="1" ht="12.75">
      <c r="B35" s="42"/>
      <c r="C35" s="39"/>
      <c r="D35" s="39"/>
      <c r="E35" s="39"/>
      <c r="F35" s="39"/>
      <c r="G35" s="39"/>
      <c r="H35" s="39"/>
      <c r="I35" s="39"/>
      <c r="J35" s="39"/>
      <c r="K35" s="40"/>
    </row>
    <row r="36" spans="2:11" s="41" customFormat="1" ht="12.75">
      <c r="B36" s="42"/>
      <c r="C36" s="39"/>
      <c r="D36" s="39"/>
      <c r="E36" s="39"/>
      <c r="F36" s="39"/>
      <c r="G36" s="39"/>
      <c r="H36" s="39"/>
      <c r="I36" s="39"/>
      <c r="J36" s="39"/>
      <c r="K36" s="40"/>
    </row>
    <row r="37" spans="2:11" s="41" customFormat="1" ht="12.75">
      <c r="B37" s="42"/>
      <c r="C37" s="39"/>
      <c r="D37" s="39"/>
      <c r="E37" s="39"/>
      <c r="F37" s="39"/>
      <c r="G37" s="39"/>
      <c r="H37" s="39"/>
      <c r="I37" s="39"/>
      <c r="J37" s="39"/>
      <c r="K37" s="40"/>
    </row>
    <row r="38" spans="2:11" s="41" customFormat="1" ht="12.75">
      <c r="B38" s="42"/>
      <c r="C38" s="39"/>
      <c r="D38" s="39"/>
      <c r="E38" s="39"/>
      <c r="F38" s="39"/>
      <c r="G38" s="39"/>
      <c r="H38" s="39"/>
      <c r="I38" s="39"/>
      <c r="J38" s="39"/>
      <c r="K38" s="40"/>
    </row>
    <row r="39" spans="2:11" s="41" customFormat="1" ht="12.75">
      <c r="B39" s="42"/>
      <c r="C39" s="39"/>
      <c r="D39" s="39"/>
      <c r="E39" s="39"/>
      <c r="F39" s="39"/>
      <c r="G39" s="39"/>
      <c r="H39" s="39"/>
      <c r="I39" s="39"/>
      <c r="J39" s="39"/>
      <c r="K39" s="40"/>
    </row>
    <row r="40" spans="2:11" s="41" customFormat="1" ht="12.75">
      <c r="B40" s="42"/>
      <c r="C40" s="39"/>
      <c r="D40" s="39"/>
      <c r="E40" s="39"/>
      <c r="F40" s="39"/>
      <c r="G40" s="39"/>
      <c r="H40" s="39"/>
      <c r="I40" s="39"/>
      <c r="J40" s="39"/>
      <c r="K40" s="40"/>
    </row>
    <row r="41" spans="2:11" s="41" customFormat="1" ht="12.75">
      <c r="B41" s="42"/>
      <c r="C41" s="39"/>
      <c r="D41" s="39"/>
      <c r="E41" s="39"/>
      <c r="F41" s="39"/>
      <c r="G41" s="39"/>
      <c r="H41" s="39"/>
      <c r="I41" s="39"/>
      <c r="J41" s="39"/>
      <c r="K41" s="40"/>
    </row>
    <row r="42" spans="2:11" s="41" customFormat="1" ht="12.75">
      <c r="B42" s="42"/>
      <c r="C42" s="39"/>
      <c r="D42" s="39"/>
      <c r="E42" s="39"/>
      <c r="F42" s="39"/>
      <c r="G42" s="39"/>
      <c r="H42" s="39"/>
      <c r="I42" s="39"/>
      <c r="J42" s="39"/>
      <c r="K42" s="40"/>
    </row>
    <row r="43" spans="2:11" s="41" customFormat="1" ht="12.75">
      <c r="B43" s="42"/>
      <c r="C43" s="39"/>
      <c r="D43" s="39"/>
      <c r="E43" s="39"/>
      <c r="F43" s="39"/>
      <c r="G43" s="39"/>
      <c r="H43" s="39"/>
      <c r="I43" s="39"/>
      <c r="J43" s="39"/>
      <c r="K43" s="40"/>
    </row>
    <row r="44" spans="2:11" s="41" customFormat="1" ht="12.75">
      <c r="B44" s="42"/>
      <c r="C44" s="39"/>
      <c r="D44" s="39"/>
      <c r="E44" s="39"/>
      <c r="F44" s="39"/>
      <c r="G44" s="39"/>
      <c r="H44" s="39"/>
      <c r="I44" s="39"/>
      <c r="J44" s="39"/>
      <c r="K44" s="40"/>
    </row>
    <row r="45" spans="2:11" s="41" customFormat="1" ht="9" customHeight="1">
      <c r="B45" s="42"/>
      <c r="C45" s="39"/>
      <c r="D45" s="39"/>
      <c r="E45" s="39"/>
      <c r="F45" s="39"/>
      <c r="G45" s="39"/>
      <c r="H45" s="39"/>
      <c r="I45" s="39"/>
      <c r="J45" s="39"/>
      <c r="K45" s="40"/>
    </row>
    <row r="46" spans="2:11" s="41" customFormat="1" ht="12.75">
      <c r="B46" s="42"/>
      <c r="C46" s="39"/>
      <c r="D46" s="39"/>
      <c r="E46" s="39"/>
      <c r="F46" s="39"/>
      <c r="G46" s="39"/>
      <c r="H46" s="39"/>
      <c r="I46" s="39"/>
      <c r="J46" s="39"/>
      <c r="K46" s="40"/>
    </row>
    <row r="47" spans="2:11" s="41" customFormat="1" ht="12.75">
      <c r="B47" s="42"/>
      <c r="C47" s="39"/>
      <c r="D47" s="39"/>
      <c r="E47" s="39"/>
      <c r="F47" s="39"/>
      <c r="G47" s="39"/>
      <c r="H47" s="39"/>
      <c r="I47" s="39"/>
      <c r="J47" s="39"/>
      <c r="K47" s="40"/>
    </row>
    <row r="48" spans="2:11" s="24" customFormat="1" ht="12.75" customHeight="1">
      <c r="B48" s="18"/>
      <c r="C48" s="19" t="s">
        <v>98</v>
      </c>
      <c r="D48" s="19"/>
      <c r="E48" s="19"/>
      <c r="F48" s="19"/>
      <c r="G48" s="19"/>
      <c r="H48" s="250" t="s">
        <v>167</v>
      </c>
      <c r="I48" s="250"/>
      <c r="J48" s="19"/>
      <c r="K48" s="23"/>
    </row>
    <row r="49" spans="2:11" s="24" customFormat="1" ht="12.75" customHeight="1">
      <c r="B49" s="18"/>
      <c r="C49" s="19" t="s">
        <v>99</v>
      </c>
      <c r="D49" s="19"/>
      <c r="E49" s="19"/>
      <c r="F49" s="19"/>
      <c r="G49" s="19"/>
      <c r="H49" s="251" t="s">
        <v>168</v>
      </c>
      <c r="I49" s="251"/>
      <c r="J49" s="19"/>
      <c r="K49" s="23"/>
    </row>
    <row r="50" spans="2:11" s="24" customFormat="1" ht="12.75" customHeight="1">
      <c r="B50" s="18"/>
      <c r="C50" s="19" t="s">
        <v>93</v>
      </c>
      <c r="D50" s="19"/>
      <c r="E50" s="19"/>
      <c r="F50" s="19"/>
      <c r="G50" s="19"/>
      <c r="H50" s="251" t="s">
        <v>100</v>
      </c>
      <c r="I50" s="251"/>
      <c r="J50" s="19"/>
      <c r="K50" s="23"/>
    </row>
    <row r="51" spans="2:11" s="24" customFormat="1" ht="12.75" customHeight="1">
      <c r="B51" s="18"/>
      <c r="C51" s="19" t="s">
        <v>94</v>
      </c>
      <c r="D51" s="19"/>
      <c r="E51" s="19"/>
      <c r="F51" s="19"/>
      <c r="G51" s="19"/>
      <c r="H51" s="251" t="s">
        <v>100</v>
      </c>
      <c r="I51" s="251"/>
      <c r="J51" s="19"/>
      <c r="K51" s="23"/>
    </row>
    <row r="52" spans="2:11" s="35" customFormat="1" ht="12.75">
      <c r="B52" s="32"/>
      <c r="C52" s="33"/>
      <c r="D52" s="33"/>
      <c r="E52" s="33"/>
      <c r="F52" s="33"/>
      <c r="G52" s="33"/>
      <c r="H52" s="33"/>
      <c r="I52" s="33"/>
      <c r="J52" s="33"/>
      <c r="K52" s="34"/>
    </row>
    <row r="53" spans="2:11" s="46" customFormat="1" ht="12.75" customHeight="1">
      <c r="B53" s="43"/>
      <c r="C53" s="19" t="s">
        <v>101</v>
      </c>
      <c r="D53" s="19"/>
      <c r="E53" s="19"/>
      <c r="F53" s="19"/>
      <c r="G53" s="31" t="s">
        <v>95</v>
      </c>
      <c r="H53" s="250" t="s">
        <v>179</v>
      </c>
      <c r="I53" s="250"/>
      <c r="J53" s="44"/>
      <c r="K53" s="45"/>
    </row>
    <row r="54" spans="2:11" s="46" customFormat="1" ht="12.75" customHeight="1">
      <c r="B54" s="43"/>
      <c r="C54" s="19"/>
      <c r="D54" s="19"/>
      <c r="E54" s="19"/>
      <c r="F54" s="19"/>
      <c r="G54" s="31" t="s">
        <v>96</v>
      </c>
      <c r="H54" s="251" t="s">
        <v>180</v>
      </c>
      <c r="I54" s="251"/>
      <c r="J54" s="44"/>
      <c r="K54" s="45"/>
    </row>
    <row r="55" spans="2:11" s="46" customFormat="1" ht="7.5" customHeight="1">
      <c r="B55" s="43"/>
      <c r="C55" s="19"/>
      <c r="D55" s="19"/>
      <c r="E55" s="19"/>
      <c r="F55" s="19"/>
      <c r="G55" s="31"/>
      <c r="H55" s="31"/>
      <c r="I55" s="31"/>
      <c r="J55" s="44"/>
      <c r="K55" s="45"/>
    </row>
    <row r="56" spans="2:11" s="46" customFormat="1" ht="12.75" customHeight="1">
      <c r="B56" s="43"/>
      <c r="C56" s="19" t="s">
        <v>97</v>
      </c>
      <c r="D56" s="19"/>
      <c r="E56" s="19"/>
      <c r="F56" s="31"/>
      <c r="G56" s="19"/>
      <c r="H56" s="202"/>
      <c r="I56" s="22" t="s">
        <v>181</v>
      </c>
      <c r="J56" s="44"/>
      <c r="K56" s="45"/>
    </row>
    <row r="57" spans="2:11" ht="22.5" customHeight="1">
      <c r="B57" s="47"/>
      <c r="C57" s="48"/>
      <c r="D57" s="48"/>
      <c r="E57" s="48"/>
      <c r="F57" s="48"/>
      <c r="G57" s="48"/>
      <c r="H57" s="48"/>
      <c r="I57" s="48"/>
      <c r="J57" s="48"/>
      <c r="K57" s="49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31">
      <selection activeCell="E40" sqref="E40"/>
    </sheetView>
  </sheetViews>
  <sheetFormatPr defaultColWidth="9.140625" defaultRowHeight="12.75"/>
  <cols>
    <col min="1" max="1" width="4.00390625" style="80" customWidth="1"/>
    <col min="2" max="2" width="3.7109375" style="81" customWidth="1"/>
    <col min="3" max="3" width="2.7109375" style="81" customWidth="1"/>
    <col min="4" max="4" width="4.00390625" style="81" customWidth="1"/>
    <col min="5" max="5" width="40.57421875" style="80" customWidth="1"/>
    <col min="6" max="6" width="8.28125" style="80" customWidth="1"/>
    <col min="7" max="8" width="15.7109375" style="82" customWidth="1"/>
    <col min="9" max="9" width="1.421875" style="80" customWidth="1"/>
    <col min="10" max="16384" width="9.140625" style="80" customWidth="1"/>
  </cols>
  <sheetData>
    <row r="1" spans="2:8" s="14" customFormat="1" ht="7.5" customHeight="1">
      <c r="B1" s="51"/>
      <c r="C1" s="51"/>
      <c r="D1" s="51"/>
      <c r="G1" s="52"/>
      <c r="H1" s="52"/>
    </row>
    <row r="2" spans="2:8" s="56" customFormat="1" ht="18">
      <c r="B2" s="135" t="s">
        <v>190</v>
      </c>
      <c r="C2" s="136"/>
      <c r="D2" s="136"/>
      <c r="E2" s="137"/>
      <c r="F2" s="126"/>
      <c r="G2" s="126"/>
      <c r="H2" s="138" t="s">
        <v>169</v>
      </c>
    </row>
    <row r="3" spans="2:8" s="56" customFormat="1" ht="9" customHeight="1">
      <c r="B3" s="135"/>
      <c r="C3" s="136"/>
      <c r="D3" s="136"/>
      <c r="E3" s="137"/>
      <c r="F3" s="126"/>
      <c r="G3" s="138"/>
      <c r="H3" s="138"/>
    </row>
    <row r="4" spans="2:8" s="58" customFormat="1" ht="18" customHeight="1">
      <c r="B4" s="252" t="s">
        <v>182</v>
      </c>
      <c r="C4" s="252"/>
      <c r="D4" s="252"/>
      <c r="E4" s="252"/>
      <c r="F4" s="252"/>
      <c r="G4" s="252"/>
      <c r="H4" s="252"/>
    </row>
    <row r="5" spans="2:8" s="35" customFormat="1" ht="6.75" customHeight="1" thickBot="1">
      <c r="B5" s="59"/>
      <c r="C5" s="59"/>
      <c r="D5" s="59"/>
      <c r="G5" s="60"/>
      <c r="H5" s="60"/>
    </row>
    <row r="6" spans="2:8" s="35" customFormat="1" ht="12" customHeight="1">
      <c r="B6" s="261" t="s">
        <v>2</v>
      </c>
      <c r="C6" s="258" t="s">
        <v>8</v>
      </c>
      <c r="D6" s="259"/>
      <c r="E6" s="260"/>
      <c r="F6" s="256" t="s">
        <v>9</v>
      </c>
      <c r="G6" s="158" t="s">
        <v>133</v>
      </c>
      <c r="H6" s="159" t="s">
        <v>133</v>
      </c>
    </row>
    <row r="7" spans="2:8" s="35" customFormat="1" ht="12" customHeight="1" thickBot="1">
      <c r="B7" s="262"/>
      <c r="C7" s="253"/>
      <c r="D7" s="254"/>
      <c r="E7" s="255"/>
      <c r="F7" s="257"/>
      <c r="G7" s="160" t="s">
        <v>134</v>
      </c>
      <c r="H7" s="161" t="s">
        <v>136</v>
      </c>
    </row>
    <row r="8" spans="2:8" s="126" customFormat="1" ht="24.75" customHeight="1">
      <c r="B8" s="166" t="s">
        <v>3</v>
      </c>
      <c r="C8" s="263" t="s">
        <v>137</v>
      </c>
      <c r="D8" s="264"/>
      <c r="E8" s="265"/>
      <c r="F8" s="167"/>
      <c r="G8" s="168">
        <f>G9+G12+G13+G21+G27+G28+G29</f>
        <v>129250654</v>
      </c>
      <c r="H8" s="168">
        <f>H9+H12+H13+H21+H27+H28+H29</f>
        <v>183917918</v>
      </c>
    </row>
    <row r="9" spans="2:8" s="65" customFormat="1" ht="16.5" customHeight="1">
      <c r="B9" s="141"/>
      <c r="C9" s="63">
        <v>1</v>
      </c>
      <c r="D9" s="62" t="s">
        <v>10</v>
      </c>
      <c r="E9" s="128"/>
      <c r="F9" s="229"/>
      <c r="G9" s="125">
        <f>G10+G11</f>
        <v>20241985</v>
      </c>
      <c r="H9" s="125">
        <f>H10+H11</f>
        <v>6759022</v>
      </c>
    </row>
    <row r="10" spans="2:8" s="72" customFormat="1" ht="16.5" customHeight="1">
      <c r="B10" s="141"/>
      <c r="C10" s="63"/>
      <c r="D10" s="68" t="s">
        <v>102</v>
      </c>
      <c r="E10" s="69" t="s">
        <v>28</v>
      </c>
      <c r="F10" s="73">
        <v>3</v>
      </c>
      <c r="G10" s="71">
        <v>20241985</v>
      </c>
      <c r="H10" s="71">
        <v>6759022</v>
      </c>
    </row>
    <row r="11" spans="2:8" s="72" customFormat="1" ht="16.5" customHeight="1">
      <c r="B11" s="142"/>
      <c r="C11" s="63"/>
      <c r="D11" s="68" t="s">
        <v>102</v>
      </c>
      <c r="E11" s="69" t="s">
        <v>29</v>
      </c>
      <c r="F11" s="73">
        <v>4</v>
      </c>
      <c r="G11" s="71">
        <v>0</v>
      </c>
      <c r="H11" s="71">
        <v>0</v>
      </c>
    </row>
    <row r="12" spans="2:8" s="126" customFormat="1" ht="16.5" customHeight="1">
      <c r="B12" s="143"/>
      <c r="C12" s="124">
        <v>2</v>
      </c>
      <c r="D12" s="123" t="s">
        <v>138</v>
      </c>
      <c r="E12" s="128"/>
      <c r="F12" s="73">
        <v>5</v>
      </c>
      <c r="G12" s="125"/>
      <c r="H12" s="125"/>
    </row>
    <row r="13" spans="2:8" s="126" customFormat="1" ht="16.5" customHeight="1">
      <c r="B13" s="143"/>
      <c r="C13" s="124">
        <v>3</v>
      </c>
      <c r="D13" s="123" t="s">
        <v>139</v>
      </c>
      <c r="E13" s="128"/>
      <c r="F13" s="73">
        <v>6</v>
      </c>
      <c r="G13" s="125">
        <f>G14+G15+G16+G17+G18+G19+G20</f>
        <v>83913680</v>
      </c>
      <c r="H13" s="125">
        <f>H14+H15+H16+H17+H18+H19+H20</f>
        <v>16404280</v>
      </c>
    </row>
    <row r="14" spans="2:8" s="72" customFormat="1" ht="16.5" customHeight="1">
      <c r="B14" s="141"/>
      <c r="C14" s="74"/>
      <c r="D14" s="68" t="s">
        <v>102</v>
      </c>
      <c r="E14" s="69" t="s">
        <v>103</v>
      </c>
      <c r="F14" s="73">
        <v>7</v>
      </c>
      <c r="G14" s="71">
        <v>0</v>
      </c>
      <c r="H14" s="71">
        <v>0</v>
      </c>
    </row>
    <row r="15" spans="2:8" s="72" customFormat="1" ht="16.5" customHeight="1">
      <c r="B15" s="142"/>
      <c r="C15" s="75"/>
      <c r="D15" s="76" t="s">
        <v>102</v>
      </c>
      <c r="E15" s="69" t="s">
        <v>175</v>
      </c>
      <c r="F15" s="73">
        <v>8</v>
      </c>
      <c r="G15" s="71">
        <v>17480182</v>
      </c>
      <c r="H15" s="71">
        <v>0</v>
      </c>
    </row>
    <row r="16" spans="2:8" s="72" customFormat="1" ht="16.5" customHeight="1">
      <c r="B16" s="142"/>
      <c r="C16" s="75"/>
      <c r="D16" s="76" t="s">
        <v>102</v>
      </c>
      <c r="E16" s="69" t="s">
        <v>104</v>
      </c>
      <c r="F16" s="73">
        <v>9</v>
      </c>
      <c r="G16" s="71">
        <v>84000</v>
      </c>
      <c r="H16" s="71">
        <v>0</v>
      </c>
    </row>
    <row r="17" spans="2:8" s="72" customFormat="1" ht="16.5" customHeight="1">
      <c r="B17" s="142"/>
      <c r="C17" s="75"/>
      <c r="D17" s="76" t="s">
        <v>102</v>
      </c>
      <c r="E17" s="69" t="s">
        <v>105</v>
      </c>
      <c r="F17" s="73">
        <v>10</v>
      </c>
      <c r="G17" s="71">
        <v>49947770</v>
      </c>
      <c r="H17" s="71">
        <v>16404280</v>
      </c>
    </row>
    <row r="18" spans="2:8" s="72" customFormat="1" ht="16.5" customHeight="1">
      <c r="B18" s="142"/>
      <c r="C18" s="75"/>
      <c r="D18" s="76" t="s">
        <v>102</v>
      </c>
      <c r="E18" s="69" t="s">
        <v>196</v>
      </c>
      <c r="F18" s="73">
        <v>11</v>
      </c>
      <c r="G18" s="71">
        <v>16221348</v>
      </c>
      <c r="H18" s="71">
        <v>0</v>
      </c>
    </row>
    <row r="19" spans="2:8" s="72" customFormat="1" ht="16.5" customHeight="1">
      <c r="B19" s="142"/>
      <c r="C19" s="75"/>
      <c r="D19" s="76" t="s">
        <v>102</v>
      </c>
      <c r="E19" s="69" t="s">
        <v>172</v>
      </c>
      <c r="F19" s="73">
        <v>12</v>
      </c>
      <c r="G19" s="71">
        <v>0</v>
      </c>
      <c r="H19" s="71">
        <v>0</v>
      </c>
    </row>
    <row r="20" spans="2:8" s="72" customFormat="1" ht="16.5" customHeight="1">
      <c r="B20" s="142"/>
      <c r="C20" s="75"/>
      <c r="D20" s="76" t="s">
        <v>102</v>
      </c>
      <c r="E20" s="69" t="s">
        <v>171</v>
      </c>
      <c r="F20" s="73">
        <v>13</v>
      </c>
      <c r="G20" s="71">
        <v>180380</v>
      </c>
      <c r="H20" s="71"/>
    </row>
    <row r="21" spans="2:8" s="126" customFormat="1" ht="16.5" customHeight="1">
      <c r="B21" s="143"/>
      <c r="C21" s="124">
        <v>4</v>
      </c>
      <c r="D21" s="123" t="s">
        <v>11</v>
      </c>
      <c r="E21" s="128"/>
      <c r="F21" s="73">
        <v>14</v>
      </c>
      <c r="G21" s="125">
        <f>SUM(G22:G26)</f>
        <v>0</v>
      </c>
      <c r="H21" s="125">
        <f>SUM(H22:H26)</f>
        <v>160754616</v>
      </c>
    </row>
    <row r="22" spans="2:8" s="72" customFormat="1" ht="16.5" customHeight="1">
      <c r="B22" s="141"/>
      <c r="C22" s="74"/>
      <c r="D22" s="68" t="s">
        <v>102</v>
      </c>
      <c r="E22" s="69" t="s">
        <v>12</v>
      </c>
      <c r="F22" s="73">
        <v>15</v>
      </c>
      <c r="G22" s="71">
        <v>0</v>
      </c>
      <c r="H22" s="71">
        <v>0</v>
      </c>
    </row>
    <row r="23" spans="2:8" s="72" customFormat="1" ht="16.5" customHeight="1">
      <c r="B23" s="142"/>
      <c r="C23" s="75"/>
      <c r="D23" s="76" t="s">
        <v>102</v>
      </c>
      <c r="E23" s="69" t="s">
        <v>107</v>
      </c>
      <c r="F23" s="73">
        <v>16</v>
      </c>
      <c r="G23" s="71">
        <v>0</v>
      </c>
      <c r="H23" s="71">
        <v>0</v>
      </c>
    </row>
    <row r="24" spans="2:8" s="72" customFormat="1" ht="16.5" customHeight="1">
      <c r="B24" s="142"/>
      <c r="C24" s="75"/>
      <c r="D24" s="76" t="s">
        <v>102</v>
      </c>
      <c r="E24" s="69" t="s">
        <v>142</v>
      </c>
      <c r="F24" s="73">
        <v>18</v>
      </c>
      <c r="G24" s="71">
        <v>0</v>
      </c>
      <c r="H24" s="71">
        <v>0</v>
      </c>
    </row>
    <row r="25" spans="2:8" s="72" customFormat="1" ht="16.5" customHeight="1">
      <c r="B25" s="142"/>
      <c r="C25" s="75"/>
      <c r="D25" s="76" t="s">
        <v>102</v>
      </c>
      <c r="E25" s="69" t="s">
        <v>13</v>
      </c>
      <c r="F25" s="73">
        <v>19</v>
      </c>
      <c r="G25" s="71">
        <v>0</v>
      </c>
      <c r="H25" s="71">
        <v>0</v>
      </c>
    </row>
    <row r="26" spans="2:8" s="72" customFormat="1" ht="16.5" customHeight="1">
      <c r="B26" s="142"/>
      <c r="C26" s="75"/>
      <c r="D26" s="76" t="s">
        <v>102</v>
      </c>
      <c r="E26" s="69" t="s">
        <v>14</v>
      </c>
      <c r="F26" s="73">
        <v>20</v>
      </c>
      <c r="G26" s="71">
        <v>0</v>
      </c>
      <c r="H26" s="71">
        <v>160754616</v>
      </c>
    </row>
    <row r="27" spans="2:8" s="126" customFormat="1" ht="16.5" customHeight="1">
      <c r="B27" s="143"/>
      <c r="C27" s="124">
        <v>5</v>
      </c>
      <c r="D27" s="123" t="s">
        <v>140</v>
      </c>
      <c r="E27" s="128"/>
      <c r="F27" s="73">
        <v>22</v>
      </c>
      <c r="G27" s="125"/>
      <c r="H27" s="125"/>
    </row>
    <row r="28" spans="2:8" s="126" customFormat="1" ht="16.5" customHeight="1">
      <c r="B28" s="143"/>
      <c r="C28" s="124">
        <v>6</v>
      </c>
      <c r="D28" s="123" t="s">
        <v>141</v>
      </c>
      <c r="E28" s="128"/>
      <c r="F28" s="73">
        <v>23</v>
      </c>
      <c r="G28" s="125"/>
      <c r="H28" s="125"/>
    </row>
    <row r="29" spans="2:8" s="126" customFormat="1" ht="16.5" customHeight="1">
      <c r="B29" s="143"/>
      <c r="C29" s="124">
        <v>7</v>
      </c>
      <c r="D29" s="123" t="s">
        <v>15</v>
      </c>
      <c r="E29" s="128"/>
      <c r="F29" s="73">
        <v>24</v>
      </c>
      <c r="G29" s="125">
        <f>G30+G31</f>
        <v>25094989</v>
      </c>
      <c r="H29" s="125">
        <f>H30+H31</f>
        <v>0</v>
      </c>
    </row>
    <row r="30" spans="2:8" s="65" customFormat="1" ht="16.5" customHeight="1">
      <c r="B30" s="141"/>
      <c r="C30" s="63"/>
      <c r="D30" s="68" t="s">
        <v>102</v>
      </c>
      <c r="E30" s="66" t="s">
        <v>143</v>
      </c>
      <c r="F30" s="73">
        <v>25</v>
      </c>
      <c r="G30" s="64">
        <v>0</v>
      </c>
      <c r="H30" s="64">
        <v>0</v>
      </c>
    </row>
    <row r="31" spans="2:8" s="65" customFormat="1" ht="16.5" customHeight="1" thickBot="1">
      <c r="B31" s="144"/>
      <c r="C31" s="145"/>
      <c r="D31" s="146" t="s">
        <v>102</v>
      </c>
      <c r="E31" s="147" t="s">
        <v>189</v>
      </c>
      <c r="F31" s="148">
        <v>26</v>
      </c>
      <c r="G31" s="149">
        <v>25094989</v>
      </c>
      <c r="H31" s="149"/>
    </row>
    <row r="32" spans="2:8" s="126" customFormat="1" ht="24.75" customHeight="1" thickBot="1">
      <c r="B32" s="162" t="s">
        <v>4</v>
      </c>
      <c r="C32" s="253" t="s">
        <v>16</v>
      </c>
      <c r="D32" s="254"/>
      <c r="E32" s="255"/>
      <c r="F32" s="163">
        <v>27</v>
      </c>
      <c r="G32" s="164">
        <f>G33+G34+G39+G40+G41+G42</f>
        <v>893442296</v>
      </c>
      <c r="H32" s="164">
        <f>H33+H34+H39+H40+H41+H42</f>
        <v>123087520</v>
      </c>
    </row>
    <row r="33" spans="2:8" s="126" customFormat="1" ht="16.5" customHeight="1">
      <c r="B33" s="219"/>
      <c r="C33" s="236">
        <v>1</v>
      </c>
      <c r="D33" s="237" t="s">
        <v>17</v>
      </c>
      <c r="E33" s="222"/>
      <c r="F33" s="238">
        <v>28</v>
      </c>
      <c r="G33" s="223"/>
      <c r="H33" s="224"/>
    </row>
    <row r="34" spans="2:8" s="126" customFormat="1" ht="16.5" customHeight="1">
      <c r="B34" s="143"/>
      <c r="C34" s="124">
        <v>2</v>
      </c>
      <c r="D34" s="123" t="s">
        <v>18</v>
      </c>
      <c r="E34" s="128"/>
      <c r="F34" s="73">
        <v>29</v>
      </c>
      <c r="G34" s="125">
        <f>G35+G36+G37+G38</f>
        <v>3688740</v>
      </c>
      <c r="H34" s="239">
        <f>H35+H36+H37+H38</f>
        <v>3688740</v>
      </c>
    </row>
    <row r="35" spans="2:8" s="72" customFormat="1" ht="16.5" customHeight="1">
      <c r="B35" s="141"/>
      <c r="C35" s="74"/>
      <c r="D35" s="68" t="s">
        <v>102</v>
      </c>
      <c r="E35" s="69" t="s">
        <v>23</v>
      </c>
      <c r="F35" s="73">
        <v>30</v>
      </c>
      <c r="G35" s="71">
        <v>0</v>
      </c>
      <c r="H35" s="240">
        <v>0</v>
      </c>
    </row>
    <row r="36" spans="2:8" s="72" customFormat="1" ht="16.5" customHeight="1">
      <c r="B36" s="142"/>
      <c r="C36" s="75"/>
      <c r="D36" s="76" t="s">
        <v>102</v>
      </c>
      <c r="E36" s="69" t="s">
        <v>5</v>
      </c>
      <c r="F36" s="73">
        <v>31</v>
      </c>
      <c r="G36" s="71">
        <v>0</v>
      </c>
      <c r="H36" s="240">
        <v>0</v>
      </c>
    </row>
    <row r="37" spans="2:8" s="72" customFormat="1" ht="16.5" customHeight="1">
      <c r="B37" s="142"/>
      <c r="C37" s="75"/>
      <c r="D37" s="76" t="s">
        <v>102</v>
      </c>
      <c r="E37" s="69" t="s">
        <v>106</v>
      </c>
      <c r="F37" s="73">
        <v>32</v>
      </c>
      <c r="G37" s="71">
        <v>3688740</v>
      </c>
      <c r="H37" s="240">
        <v>3688740</v>
      </c>
    </row>
    <row r="38" spans="2:8" s="72" customFormat="1" ht="16.5" customHeight="1">
      <c r="B38" s="142"/>
      <c r="C38" s="75"/>
      <c r="D38" s="76" t="s">
        <v>102</v>
      </c>
      <c r="E38" s="69" t="s">
        <v>115</v>
      </c>
      <c r="F38" s="73">
        <v>33</v>
      </c>
      <c r="G38" s="71">
        <v>0</v>
      </c>
      <c r="H38" s="240">
        <v>0</v>
      </c>
    </row>
    <row r="39" spans="2:8" s="126" customFormat="1" ht="16.5" customHeight="1">
      <c r="B39" s="143"/>
      <c r="C39" s="124">
        <v>3</v>
      </c>
      <c r="D39" s="123" t="s">
        <v>19</v>
      </c>
      <c r="E39" s="128"/>
      <c r="F39" s="73">
        <v>34</v>
      </c>
      <c r="G39" s="125">
        <v>0</v>
      </c>
      <c r="H39" s="239"/>
    </row>
    <row r="40" spans="2:8" s="126" customFormat="1" ht="16.5" customHeight="1">
      <c r="B40" s="143"/>
      <c r="C40" s="124">
        <v>4</v>
      </c>
      <c r="D40" s="123" t="s">
        <v>20</v>
      </c>
      <c r="E40" s="128"/>
      <c r="F40" s="73">
        <v>35</v>
      </c>
      <c r="G40" s="125">
        <v>403427</v>
      </c>
      <c r="H40" s="239">
        <v>0</v>
      </c>
    </row>
    <row r="41" spans="2:8" s="126" customFormat="1" ht="16.5" customHeight="1">
      <c r="B41" s="143"/>
      <c r="C41" s="124">
        <v>5</v>
      </c>
      <c r="D41" s="123" t="s">
        <v>21</v>
      </c>
      <c r="E41" s="128"/>
      <c r="F41" s="73">
        <v>36</v>
      </c>
      <c r="G41" s="125"/>
      <c r="H41" s="239"/>
    </row>
    <row r="42" spans="2:8" s="126" customFormat="1" ht="16.5" customHeight="1">
      <c r="B42" s="143"/>
      <c r="C42" s="234">
        <v>6</v>
      </c>
      <c r="D42" s="235" t="s">
        <v>22</v>
      </c>
      <c r="E42" s="229"/>
      <c r="F42" s="73">
        <v>37</v>
      </c>
      <c r="G42" s="125">
        <f>SUM(G43:G44)</f>
        <v>889350129</v>
      </c>
      <c r="H42" s="125">
        <f>SUM(H43:H44)</f>
        <v>119398780</v>
      </c>
    </row>
    <row r="43" spans="2:8" s="126" customFormat="1" ht="16.5" customHeight="1">
      <c r="B43" s="143"/>
      <c r="C43" s="234"/>
      <c r="D43" s="235"/>
      <c r="E43" s="131" t="s">
        <v>197</v>
      </c>
      <c r="F43" s="73">
        <v>38</v>
      </c>
      <c r="G43" s="127">
        <v>271301129</v>
      </c>
      <c r="H43" s="244">
        <v>115692187</v>
      </c>
    </row>
    <row r="44" spans="2:8" s="126" customFormat="1" ht="16.5" customHeight="1" thickBot="1">
      <c r="B44" s="153"/>
      <c r="C44" s="241"/>
      <c r="D44" s="242"/>
      <c r="E44" s="172" t="s">
        <v>198</v>
      </c>
      <c r="F44" s="148">
        <v>39</v>
      </c>
      <c r="G44" s="243">
        <v>618049000</v>
      </c>
      <c r="H44" s="245">
        <v>3706593</v>
      </c>
    </row>
    <row r="45" spans="2:8" s="126" customFormat="1" ht="30" customHeight="1" thickBot="1">
      <c r="B45" s="169"/>
      <c r="C45" s="253" t="s">
        <v>53</v>
      </c>
      <c r="D45" s="254"/>
      <c r="E45" s="255"/>
      <c r="F45" s="170"/>
      <c r="G45" s="164">
        <f>G8+G32</f>
        <v>1022692950</v>
      </c>
      <c r="H45" s="164">
        <f>H8+H32</f>
        <v>307005438</v>
      </c>
    </row>
    <row r="46" spans="2:8" s="65" customFormat="1" ht="9.75" customHeight="1">
      <c r="B46" s="77"/>
      <c r="C46" s="77"/>
      <c r="D46" s="77"/>
      <c r="E46" s="77"/>
      <c r="F46" s="78"/>
      <c r="G46" s="79"/>
      <c r="H46" s="79"/>
    </row>
    <row r="47" spans="2:8" s="65" customFormat="1" ht="30.75" customHeight="1">
      <c r="B47" s="77"/>
      <c r="C47" s="77"/>
      <c r="D47" s="77"/>
      <c r="E47" s="77"/>
      <c r="F47" s="78"/>
      <c r="G47" s="79"/>
      <c r="H47" s="79"/>
    </row>
    <row r="48" ht="12.75">
      <c r="G48" s="82">
        <f>G45-Pasivet!G45</f>
        <v>0</v>
      </c>
    </row>
  </sheetData>
  <sheetProtection/>
  <mergeCells count="7">
    <mergeCell ref="B4:H4"/>
    <mergeCell ref="C32:E32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31">
      <selection activeCell="E42" sqref="E42"/>
    </sheetView>
  </sheetViews>
  <sheetFormatPr defaultColWidth="9.140625" defaultRowHeight="12.75"/>
  <cols>
    <col min="1" max="1" width="2.8515625" style="80" customWidth="1"/>
    <col min="2" max="2" width="3.7109375" style="81" customWidth="1"/>
    <col min="3" max="3" width="2.7109375" style="81" customWidth="1"/>
    <col min="4" max="4" width="4.00390625" style="81" customWidth="1"/>
    <col min="5" max="5" width="39.57421875" style="80" customWidth="1"/>
    <col min="6" max="6" width="8.28125" style="80" customWidth="1"/>
    <col min="7" max="8" width="15.7109375" style="82" customWidth="1"/>
    <col min="9" max="9" width="1.421875" style="80" customWidth="1"/>
    <col min="10" max="16384" width="9.140625" style="80" customWidth="1"/>
  </cols>
  <sheetData>
    <row r="2" spans="2:8" s="56" customFormat="1" ht="18">
      <c r="B2" s="135" t="s">
        <v>190</v>
      </c>
      <c r="C2" s="136"/>
      <c r="D2" s="136"/>
      <c r="E2" s="137"/>
      <c r="F2" s="126"/>
      <c r="G2" s="126"/>
      <c r="H2" s="138" t="s">
        <v>169</v>
      </c>
    </row>
    <row r="3" spans="2:8" s="56" customFormat="1" ht="6" customHeight="1">
      <c r="B3" s="135"/>
      <c r="C3" s="136"/>
      <c r="D3" s="136"/>
      <c r="E3" s="137"/>
      <c r="F3" s="126"/>
      <c r="G3" s="138"/>
      <c r="H3" s="138"/>
    </row>
    <row r="4" spans="2:8" s="58" customFormat="1" ht="18" customHeight="1">
      <c r="B4" s="252" t="s">
        <v>182</v>
      </c>
      <c r="C4" s="252"/>
      <c r="D4" s="252"/>
      <c r="E4" s="252"/>
      <c r="F4" s="252"/>
      <c r="G4" s="252"/>
      <c r="H4" s="252"/>
    </row>
    <row r="5" spans="2:8" s="35" customFormat="1" ht="6.75" customHeight="1" thickBot="1">
      <c r="B5" s="59"/>
      <c r="C5" s="59"/>
      <c r="D5" s="59"/>
      <c r="G5" s="60"/>
      <c r="H5" s="60"/>
    </row>
    <row r="6" spans="2:8" s="58" customFormat="1" ht="15.75" customHeight="1">
      <c r="B6" s="261" t="s">
        <v>2</v>
      </c>
      <c r="C6" s="258" t="s">
        <v>48</v>
      </c>
      <c r="D6" s="259"/>
      <c r="E6" s="260"/>
      <c r="F6" s="256" t="s">
        <v>9</v>
      </c>
      <c r="G6" s="158" t="s">
        <v>133</v>
      </c>
      <c r="H6" s="159" t="s">
        <v>133</v>
      </c>
    </row>
    <row r="7" spans="2:8" s="58" customFormat="1" ht="11.25" customHeight="1" thickBot="1">
      <c r="B7" s="262"/>
      <c r="C7" s="253"/>
      <c r="D7" s="254"/>
      <c r="E7" s="255"/>
      <c r="F7" s="257"/>
      <c r="G7" s="160" t="s">
        <v>134</v>
      </c>
      <c r="H7" s="161" t="s">
        <v>136</v>
      </c>
    </row>
    <row r="8" spans="2:8" s="126" customFormat="1" ht="24.75" customHeight="1" thickBot="1">
      <c r="B8" s="162" t="s">
        <v>3</v>
      </c>
      <c r="C8" s="253" t="s">
        <v>49</v>
      </c>
      <c r="D8" s="254"/>
      <c r="E8" s="255"/>
      <c r="F8" s="170"/>
      <c r="G8" s="164">
        <f>G9+G10+G13+G24+G25</f>
        <v>177036378</v>
      </c>
      <c r="H8" s="165">
        <f>H9+H10+H13+H24+H25</f>
        <v>51857663</v>
      </c>
    </row>
    <row r="9" spans="2:8" s="126" customFormat="1" ht="15.75" customHeight="1">
      <c r="B9" s="140"/>
      <c r="C9" s="150">
        <v>1</v>
      </c>
      <c r="D9" s="151" t="s">
        <v>24</v>
      </c>
      <c r="E9" s="152"/>
      <c r="F9" s="171">
        <v>40</v>
      </c>
      <c r="G9" s="139"/>
      <c r="H9" s="139"/>
    </row>
    <row r="10" spans="2:8" s="126" customFormat="1" ht="15.75" customHeight="1">
      <c r="B10" s="143"/>
      <c r="C10" s="124">
        <v>2</v>
      </c>
      <c r="D10" s="123" t="s">
        <v>25</v>
      </c>
      <c r="E10" s="128"/>
      <c r="F10" s="131">
        <v>41</v>
      </c>
      <c r="G10" s="125">
        <f>SUM(G11:G12)</f>
        <v>34816970</v>
      </c>
      <c r="H10" s="127">
        <v>0</v>
      </c>
    </row>
    <row r="11" spans="2:8" s="72" customFormat="1" ht="15.75" customHeight="1">
      <c r="B11" s="141"/>
      <c r="C11" s="74"/>
      <c r="D11" s="68" t="s">
        <v>102</v>
      </c>
      <c r="E11" s="69" t="s">
        <v>109</v>
      </c>
      <c r="F11" s="131">
        <v>42</v>
      </c>
      <c r="G11" s="127">
        <v>0</v>
      </c>
      <c r="H11" s="127">
        <v>0</v>
      </c>
    </row>
    <row r="12" spans="2:8" s="72" customFormat="1" ht="15.75" customHeight="1">
      <c r="B12" s="142"/>
      <c r="C12" s="75"/>
      <c r="D12" s="76" t="s">
        <v>102</v>
      </c>
      <c r="E12" s="69" t="s">
        <v>144</v>
      </c>
      <c r="F12" s="131">
        <v>43</v>
      </c>
      <c r="G12" s="127">
        <v>34816970</v>
      </c>
      <c r="H12" s="127">
        <v>0</v>
      </c>
    </row>
    <row r="13" spans="2:8" s="126" customFormat="1" ht="15.75" customHeight="1">
      <c r="B13" s="143"/>
      <c r="C13" s="124">
        <v>3</v>
      </c>
      <c r="D13" s="123" t="s">
        <v>26</v>
      </c>
      <c r="E13" s="128"/>
      <c r="F13" s="131">
        <v>44</v>
      </c>
      <c r="G13" s="125">
        <f>G14+G15+G16+G17+G18+G19+G20+G21+G22+G23</f>
        <v>142219408</v>
      </c>
      <c r="H13" s="125">
        <f>H14+H15+H16+H17+H18+H19+H20+H21+H22+H23</f>
        <v>51857663</v>
      </c>
    </row>
    <row r="14" spans="2:8" s="72" customFormat="1" ht="15.75" customHeight="1">
      <c r="B14" s="141"/>
      <c r="C14" s="74"/>
      <c r="D14" s="68" t="s">
        <v>102</v>
      </c>
      <c r="E14" s="69" t="s">
        <v>32</v>
      </c>
      <c r="F14" s="131">
        <v>45</v>
      </c>
      <c r="G14" s="71">
        <v>95612641</v>
      </c>
      <c r="H14" s="71">
        <v>51758147</v>
      </c>
    </row>
    <row r="15" spans="2:8" s="72" customFormat="1" ht="15.75" customHeight="1">
      <c r="B15" s="142"/>
      <c r="C15" s="75"/>
      <c r="D15" s="76" t="s">
        <v>102</v>
      </c>
      <c r="E15" s="69" t="s">
        <v>62</v>
      </c>
      <c r="F15" s="131">
        <v>46</v>
      </c>
      <c r="G15" s="71"/>
      <c r="H15" s="71">
        <v>0</v>
      </c>
    </row>
    <row r="16" spans="2:8" s="72" customFormat="1" ht="15.75" customHeight="1">
      <c r="B16" s="142"/>
      <c r="C16" s="75"/>
      <c r="D16" s="76" t="s">
        <v>102</v>
      </c>
      <c r="E16" s="69" t="s">
        <v>110</v>
      </c>
      <c r="F16" s="131">
        <v>47</v>
      </c>
      <c r="G16" s="71">
        <v>146814</v>
      </c>
      <c r="H16" s="71">
        <v>61662</v>
      </c>
    </row>
    <row r="17" spans="2:8" s="72" customFormat="1" ht="15.75" customHeight="1">
      <c r="B17" s="142"/>
      <c r="C17" s="75"/>
      <c r="D17" s="76" t="s">
        <v>102</v>
      </c>
      <c r="E17" s="69" t="s">
        <v>111</v>
      </c>
      <c r="F17" s="131">
        <v>48</v>
      </c>
      <c r="G17" s="71">
        <v>80638</v>
      </c>
      <c r="H17" s="71">
        <v>37854</v>
      </c>
    </row>
    <row r="18" spans="2:8" s="72" customFormat="1" ht="15.75" customHeight="1">
      <c r="B18" s="142"/>
      <c r="C18" s="75"/>
      <c r="D18" s="76" t="s">
        <v>102</v>
      </c>
      <c r="E18" s="69" t="s">
        <v>112</v>
      </c>
      <c r="F18" s="131">
        <v>49</v>
      </c>
      <c r="G18" s="71"/>
      <c r="H18" s="71">
        <v>0</v>
      </c>
    </row>
    <row r="19" spans="2:8" s="72" customFormat="1" ht="15.75" customHeight="1">
      <c r="B19" s="142"/>
      <c r="C19" s="75"/>
      <c r="D19" s="76" t="s">
        <v>102</v>
      </c>
      <c r="E19" s="69" t="s">
        <v>113</v>
      </c>
      <c r="F19" s="131">
        <v>50</v>
      </c>
      <c r="G19" s="71"/>
      <c r="H19" s="71">
        <v>0</v>
      </c>
    </row>
    <row r="20" spans="2:8" s="72" customFormat="1" ht="15.75" customHeight="1">
      <c r="B20" s="142"/>
      <c r="C20" s="75"/>
      <c r="D20" s="76" t="s">
        <v>102</v>
      </c>
      <c r="E20" s="69" t="s">
        <v>114</v>
      </c>
      <c r="F20" s="131">
        <v>51</v>
      </c>
      <c r="G20" s="71">
        <v>69465</v>
      </c>
      <c r="H20" s="71">
        <v>0</v>
      </c>
    </row>
    <row r="21" spans="2:8" s="72" customFormat="1" ht="15.75" customHeight="1">
      <c r="B21" s="142"/>
      <c r="C21" s="75"/>
      <c r="D21" s="76" t="s">
        <v>102</v>
      </c>
      <c r="E21" s="69" t="s">
        <v>108</v>
      </c>
      <c r="F21" s="131">
        <v>52</v>
      </c>
      <c r="G21" s="71"/>
      <c r="H21" s="71">
        <v>0</v>
      </c>
    </row>
    <row r="22" spans="2:8" s="72" customFormat="1" ht="15.75" customHeight="1">
      <c r="B22" s="142"/>
      <c r="C22" s="75"/>
      <c r="D22" s="76" t="s">
        <v>102</v>
      </c>
      <c r="E22" s="69" t="s">
        <v>117</v>
      </c>
      <c r="F22" s="131">
        <v>53</v>
      </c>
      <c r="G22" s="71"/>
      <c r="H22" s="71">
        <v>0</v>
      </c>
    </row>
    <row r="23" spans="2:8" s="72" customFormat="1" ht="15.75" customHeight="1">
      <c r="B23" s="142"/>
      <c r="C23" s="75"/>
      <c r="D23" s="76" t="s">
        <v>102</v>
      </c>
      <c r="E23" s="69" t="s">
        <v>116</v>
      </c>
      <c r="F23" s="131">
        <v>54</v>
      </c>
      <c r="G23" s="71">
        <v>46309850</v>
      </c>
      <c r="H23" s="71">
        <v>0</v>
      </c>
    </row>
    <row r="24" spans="2:8" s="126" customFormat="1" ht="15.75" customHeight="1">
      <c r="B24" s="143"/>
      <c r="C24" s="124">
        <v>4</v>
      </c>
      <c r="D24" s="123" t="s">
        <v>27</v>
      </c>
      <c r="E24" s="128"/>
      <c r="F24" s="131">
        <v>55</v>
      </c>
      <c r="G24" s="125">
        <v>0</v>
      </c>
      <c r="H24" s="125">
        <v>0</v>
      </c>
    </row>
    <row r="25" spans="2:8" s="126" customFormat="1" ht="15.75" customHeight="1" thickBot="1">
      <c r="B25" s="153"/>
      <c r="C25" s="154">
        <v>5</v>
      </c>
      <c r="D25" s="155" t="s">
        <v>145</v>
      </c>
      <c r="E25" s="156"/>
      <c r="F25" s="172">
        <v>56</v>
      </c>
      <c r="G25" s="157"/>
      <c r="H25" s="157"/>
    </row>
    <row r="26" spans="2:8" s="126" customFormat="1" ht="24.75" customHeight="1" thickBot="1">
      <c r="B26" s="162" t="s">
        <v>4</v>
      </c>
      <c r="C26" s="253" t="s">
        <v>50</v>
      </c>
      <c r="D26" s="254"/>
      <c r="E26" s="255"/>
      <c r="F26" s="170"/>
      <c r="G26" s="164">
        <f>G27+G30+G31+G32</f>
        <v>867517359</v>
      </c>
      <c r="H26" s="164">
        <f>H27+H30+H31+H32</f>
        <v>270891164</v>
      </c>
    </row>
    <row r="27" spans="2:8" s="126" customFormat="1" ht="15.75" customHeight="1">
      <c r="B27" s="140"/>
      <c r="C27" s="150">
        <v>1</v>
      </c>
      <c r="D27" s="151" t="s">
        <v>33</v>
      </c>
      <c r="E27" s="152"/>
      <c r="F27" s="171">
        <v>58</v>
      </c>
      <c r="G27" s="139">
        <f>G28+G29</f>
        <v>550085502</v>
      </c>
      <c r="H27" s="139">
        <f>H28+H29</f>
        <v>203863020</v>
      </c>
    </row>
    <row r="28" spans="2:8" s="72" customFormat="1" ht="15.75" customHeight="1">
      <c r="B28" s="141"/>
      <c r="C28" s="74"/>
      <c r="D28" s="68" t="s">
        <v>102</v>
      </c>
      <c r="E28" s="69" t="s">
        <v>34</v>
      </c>
      <c r="F28" s="70">
        <v>59</v>
      </c>
      <c r="G28" s="71">
        <v>550085502</v>
      </c>
      <c r="H28" s="71">
        <v>203863020</v>
      </c>
    </row>
    <row r="29" spans="2:8" s="72" customFormat="1" ht="15.75" customHeight="1">
      <c r="B29" s="142"/>
      <c r="C29" s="75"/>
      <c r="D29" s="76" t="s">
        <v>102</v>
      </c>
      <c r="E29" s="69" t="s">
        <v>30</v>
      </c>
      <c r="F29" s="131">
        <v>60</v>
      </c>
      <c r="G29" s="71"/>
      <c r="H29" s="71"/>
    </row>
    <row r="30" spans="2:8" s="65" customFormat="1" ht="15.75" customHeight="1">
      <c r="B30" s="142"/>
      <c r="C30" s="63">
        <v>2</v>
      </c>
      <c r="D30" s="62" t="s">
        <v>35</v>
      </c>
      <c r="E30" s="66"/>
      <c r="F30" s="70">
        <v>61</v>
      </c>
      <c r="G30" s="64">
        <v>317431857</v>
      </c>
      <c r="H30" s="64">
        <v>67028144</v>
      </c>
    </row>
    <row r="31" spans="2:8" s="65" customFormat="1" ht="15.75" customHeight="1">
      <c r="B31" s="141"/>
      <c r="C31" s="63">
        <v>3</v>
      </c>
      <c r="D31" s="62" t="s">
        <v>27</v>
      </c>
      <c r="E31" s="66"/>
      <c r="F31" s="131">
        <v>62</v>
      </c>
      <c r="G31" s="64"/>
      <c r="H31" s="64"/>
    </row>
    <row r="32" spans="2:8" s="65" customFormat="1" ht="15.75" customHeight="1">
      <c r="B32" s="141"/>
      <c r="C32" s="63">
        <v>4</v>
      </c>
      <c r="D32" s="62" t="s">
        <v>36</v>
      </c>
      <c r="E32" s="66"/>
      <c r="F32" s="70">
        <v>63</v>
      </c>
      <c r="G32" s="64"/>
      <c r="H32" s="64"/>
    </row>
    <row r="33" spans="2:8" s="126" customFormat="1" ht="24.75" customHeight="1" thickBot="1">
      <c r="B33" s="181"/>
      <c r="C33" s="269" t="s">
        <v>52</v>
      </c>
      <c r="D33" s="270"/>
      <c r="E33" s="271"/>
      <c r="F33" s="182"/>
      <c r="G33" s="183">
        <f>G8+G26</f>
        <v>1044553737</v>
      </c>
      <c r="H33" s="183">
        <f>H8+H26</f>
        <v>322748827</v>
      </c>
    </row>
    <row r="34" spans="2:8" s="126" customFormat="1" ht="24.75" customHeight="1" thickBot="1">
      <c r="B34" s="162" t="s">
        <v>37</v>
      </c>
      <c r="C34" s="253" t="s">
        <v>38</v>
      </c>
      <c r="D34" s="254"/>
      <c r="E34" s="255"/>
      <c r="F34" s="170"/>
      <c r="G34" s="164">
        <f>G35+G36+G37+G38+G39+G40+G41+G42+G43+G44</f>
        <v>-21860787</v>
      </c>
      <c r="H34" s="164">
        <f>H35+H36+H37+H38+H39+H40+H41+H42+H43+H44</f>
        <v>-15743389</v>
      </c>
    </row>
    <row r="35" spans="2:8" s="65" customFormat="1" ht="15.75" customHeight="1">
      <c r="B35" s="177"/>
      <c r="C35" s="83">
        <v>1</v>
      </c>
      <c r="D35" s="173" t="s">
        <v>39</v>
      </c>
      <c r="E35" s="174"/>
      <c r="F35" s="175">
        <v>66</v>
      </c>
      <c r="G35" s="176"/>
      <c r="H35" s="176"/>
    </row>
    <row r="36" spans="2:8" s="65" customFormat="1" ht="15.75" customHeight="1">
      <c r="B36" s="141"/>
      <c r="C36" s="83">
        <v>2</v>
      </c>
      <c r="D36" s="62" t="s">
        <v>40</v>
      </c>
      <c r="E36" s="66"/>
      <c r="F36" s="67">
        <v>67</v>
      </c>
      <c r="G36" s="64"/>
      <c r="H36" s="64"/>
    </row>
    <row r="37" spans="2:8" s="65" customFormat="1" ht="15.75" customHeight="1">
      <c r="B37" s="141"/>
      <c r="C37" s="63">
        <v>3</v>
      </c>
      <c r="D37" s="62" t="s">
        <v>41</v>
      </c>
      <c r="E37" s="66"/>
      <c r="F37" s="67">
        <v>68</v>
      </c>
      <c r="G37" s="64">
        <v>2000000</v>
      </c>
      <c r="H37" s="64">
        <v>2000000</v>
      </c>
    </row>
    <row r="38" spans="2:8" s="65" customFormat="1" ht="15.75" customHeight="1">
      <c r="B38" s="141"/>
      <c r="C38" s="83">
        <v>4</v>
      </c>
      <c r="D38" s="62" t="s">
        <v>42</v>
      </c>
      <c r="E38" s="66"/>
      <c r="F38" s="67">
        <v>69</v>
      </c>
      <c r="G38" s="64"/>
      <c r="H38" s="64"/>
    </row>
    <row r="39" spans="2:8" s="65" customFormat="1" ht="15.75" customHeight="1">
      <c r="B39" s="141"/>
      <c r="C39" s="63">
        <v>5</v>
      </c>
      <c r="D39" s="62" t="s">
        <v>118</v>
      </c>
      <c r="E39" s="66"/>
      <c r="F39" s="67">
        <v>70</v>
      </c>
      <c r="G39" s="64"/>
      <c r="H39" s="64"/>
    </row>
    <row r="40" spans="2:8" s="65" customFormat="1" ht="15.75" customHeight="1">
      <c r="B40" s="141"/>
      <c r="C40" s="83">
        <v>6</v>
      </c>
      <c r="D40" s="62" t="s">
        <v>43</v>
      </c>
      <c r="E40" s="66"/>
      <c r="F40" s="67">
        <v>71</v>
      </c>
      <c r="G40" s="64">
        <v>0</v>
      </c>
      <c r="H40" s="64">
        <v>0</v>
      </c>
    </row>
    <row r="41" spans="2:8" s="65" customFormat="1" ht="15.75" customHeight="1">
      <c r="B41" s="141"/>
      <c r="C41" s="63">
        <v>7</v>
      </c>
      <c r="D41" s="62" t="s">
        <v>44</v>
      </c>
      <c r="E41" s="66"/>
      <c r="F41" s="67">
        <v>72</v>
      </c>
      <c r="G41" s="64">
        <v>0</v>
      </c>
      <c r="H41" s="64">
        <v>0</v>
      </c>
    </row>
    <row r="42" spans="2:8" s="65" customFormat="1" ht="15.75" customHeight="1">
      <c r="B42" s="141"/>
      <c r="C42" s="83">
        <v>8</v>
      </c>
      <c r="D42" s="62" t="s">
        <v>45</v>
      </c>
      <c r="E42" s="66"/>
      <c r="F42" s="67">
        <v>73</v>
      </c>
      <c r="G42" s="64">
        <v>0</v>
      </c>
      <c r="H42" s="64">
        <v>0</v>
      </c>
    </row>
    <row r="43" spans="2:8" s="65" customFormat="1" ht="15.75" customHeight="1">
      <c r="B43" s="141"/>
      <c r="C43" s="63">
        <v>9</v>
      </c>
      <c r="D43" s="62" t="s">
        <v>46</v>
      </c>
      <c r="E43" s="66"/>
      <c r="F43" s="67">
        <v>74</v>
      </c>
      <c r="G43" s="64">
        <v>-17743389</v>
      </c>
      <c r="H43" s="64">
        <v>-1481252</v>
      </c>
    </row>
    <row r="44" spans="2:8" s="65" customFormat="1" ht="15.75" customHeight="1" thickBot="1">
      <c r="B44" s="144"/>
      <c r="C44" s="178">
        <v>10</v>
      </c>
      <c r="D44" s="179" t="s">
        <v>47</v>
      </c>
      <c r="E44" s="147"/>
      <c r="F44" s="180">
        <v>75</v>
      </c>
      <c r="G44" s="149">
        <f>Rezultati!G30</f>
        <v>-6117398</v>
      </c>
      <c r="H44" s="149">
        <v>-16262137</v>
      </c>
    </row>
    <row r="45" spans="2:8" s="126" customFormat="1" ht="24.75" customHeight="1" thickBot="1">
      <c r="B45" s="184"/>
      <c r="C45" s="266" t="s">
        <v>51</v>
      </c>
      <c r="D45" s="267"/>
      <c r="E45" s="268"/>
      <c r="F45" s="185"/>
      <c r="G45" s="186">
        <f>G33+G34</f>
        <v>1022692950</v>
      </c>
      <c r="H45" s="186">
        <f>H33+H34</f>
        <v>307005438</v>
      </c>
    </row>
    <row r="46" spans="2:8" s="65" customFormat="1" ht="15.75" customHeight="1">
      <c r="B46" s="77"/>
      <c r="C46" s="77"/>
      <c r="D46" s="84"/>
      <c r="E46" s="78"/>
      <c r="F46" s="78"/>
      <c r="G46" s="79"/>
      <c r="H46" s="79"/>
    </row>
    <row r="47" spans="2:8" s="65" customFormat="1" ht="15.75" customHeight="1">
      <c r="B47" s="77"/>
      <c r="C47" s="77"/>
      <c r="D47" s="84"/>
      <c r="E47" s="78"/>
      <c r="F47" s="78"/>
      <c r="G47" s="79"/>
      <c r="H47" s="79"/>
    </row>
    <row r="48" spans="2:8" s="65" customFormat="1" ht="15.75" customHeight="1">
      <c r="B48" s="77"/>
      <c r="C48" s="77"/>
      <c r="D48" s="84"/>
      <c r="E48" s="78"/>
      <c r="F48" s="78"/>
      <c r="G48" s="79"/>
      <c r="H48" s="79"/>
    </row>
    <row r="49" spans="2:8" s="65" customFormat="1" ht="15.75" customHeight="1">
      <c r="B49" s="77"/>
      <c r="C49" s="77"/>
      <c r="D49" s="84"/>
      <c r="E49" s="78"/>
      <c r="F49" s="78"/>
      <c r="G49" s="79"/>
      <c r="H49" s="79"/>
    </row>
    <row r="50" spans="2:8" s="65" customFormat="1" ht="15.75" customHeight="1">
      <c r="B50" s="77"/>
      <c r="C50" s="77"/>
      <c r="D50" s="84"/>
      <c r="E50" s="78"/>
      <c r="F50" s="78"/>
      <c r="G50" s="79"/>
      <c r="H50" s="79"/>
    </row>
    <row r="51" spans="2:8" s="65" customFormat="1" ht="15.75" customHeight="1">
      <c r="B51" s="77"/>
      <c r="C51" s="77"/>
      <c r="D51" s="84"/>
      <c r="E51" s="78"/>
      <c r="F51" s="78"/>
      <c r="G51" s="79"/>
      <c r="H51" s="79"/>
    </row>
    <row r="52" spans="2:8" s="65" customFormat="1" ht="15.75" customHeight="1">
      <c r="B52" s="77"/>
      <c r="C52" s="77"/>
      <c r="D52" s="84"/>
      <c r="E52" s="78"/>
      <c r="F52" s="78"/>
      <c r="G52" s="79"/>
      <c r="H52" s="79"/>
    </row>
    <row r="53" spans="2:8" s="65" customFormat="1" ht="15.75" customHeight="1">
      <c r="B53" s="77"/>
      <c r="C53" s="77"/>
      <c r="D53" s="84"/>
      <c r="E53" s="78"/>
      <c r="F53" s="78"/>
      <c r="G53" s="79"/>
      <c r="H53" s="79"/>
    </row>
    <row r="54" spans="2:8" s="65" customFormat="1" ht="15.75" customHeight="1">
      <c r="B54" s="77"/>
      <c r="C54" s="77"/>
      <c r="D54" s="84"/>
      <c r="E54" s="78"/>
      <c r="F54" s="78"/>
      <c r="G54" s="79"/>
      <c r="H54" s="79"/>
    </row>
    <row r="55" spans="2:8" s="65" customFormat="1" ht="15.75" customHeight="1">
      <c r="B55" s="77"/>
      <c r="C55" s="77"/>
      <c r="D55" s="77"/>
      <c r="E55" s="77"/>
      <c r="F55" s="78"/>
      <c r="G55" s="79"/>
      <c r="H55" s="79"/>
    </row>
    <row r="56" spans="2:8" ht="12.75">
      <c r="B56" s="85"/>
      <c r="C56" s="85"/>
      <c r="D56" s="86"/>
      <c r="E56" s="87"/>
      <c r="F56" s="87"/>
      <c r="G56" s="88"/>
      <c r="H56" s="88"/>
    </row>
  </sheetData>
  <sheetProtection/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A13">
      <selection activeCell="G26" sqref="G26"/>
    </sheetView>
  </sheetViews>
  <sheetFormatPr defaultColWidth="9.140625" defaultRowHeight="12.75"/>
  <cols>
    <col min="1" max="1" width="2.8515625" style="35" customWidth="1"/>
    <col min="2" max="2" width="3.7109375" style="59" customWidth="1"/>
    <col min="3" max="3" width="5.28125" style="59" customWidth="1"/>
    <col min="4" max="4" width="2.7109375" style="59" customWidth="1"/>
    <col min="5" max="5" width="45.28125" style="35" customWidth="1"/>
    <col min="6" max="6" width="10.7109375" style="35" customWidth="1"/>
    <col min="7" max="7" width="14.8515625" style="60" customWidth="1"/>
    <col min="8" max="8" width="14.00390625" style="60" customWidth="1"/>
    <col min="9" max="9" width="1.421875" style="35" customWidth="1"/>
    <col min="10" max="16384" width="9.140625" style="35" customWidth="1"/>
  </cols>
  <sheetData>
    <row r="2" spans="2:10" s="58" customFormat="1" ht="18">
      <c r="B2" s="135" t="s">
        <v>190</v>
      </c>
      <c r="C2" s="53"/>
      <c r="D2" s="54"/>
      <c r="E2" s="55"/>
      <c r="F2" s="55"/>
      <c r="G2" s="56"/>
      <c r="H2" s="138" t="s">
        <v>169</v>
      </c>
      <c r="I2" s="56"/>
      <c r="J2" s="56"/>
    </row>
    <row r="3" spans="2:10" s="58" customFormat="1" ht="7.5" customHeight="1">
      <c r="B3" s="53"/>
      <c r="C3" s="53"/>
      <c r="D3" s="54"/>
      <c r="E3" s="55"/>
      <c r="F3" s="55"/>
      <c r="G3" s="57"/>
      <c r="H3" s="89"/>
      <c r="I3" s="56"/>
      <c r="J3" s="56"/>
    </row>
    <row r="4" spans="2:10" s="58" customFormat="1" ht="29.25" customHeight="1">
      <c r="B4" s="290" t="s">
        <v>183</v>
      </c>
      <c r="C4" s="290"/>
      <c r="D4" s="290"/>
      <c r="E4" s="290"/>
      <c r="F4" s="290"/>
      <c r="G4" s="290"/>
      <c r="H4" s="290"/>
      <c r="I4" s="56"/>
      <c r="J4" s="56"/>
    </row>
    <row r="5" spans="2:10" s="58" customFormat="1" ht="18.75" customHeight="1">
      <c r="B5" s="272" t="s">
        <v>131</v>
      </c>
      <c r="C5" s="272"/>
      <c r="D5" s="272"/>
      <c r="E5" s="272"/>
      <c r="F5" s="272"/>
      <c r="G5" s="272"/>
      <c r="H5" s="272"/>
      <c r="I5" s="90"/>
      <c r="J5" s="90"/>
    </row>
    <row r="6" ht="7.5" customHeight="1" thickBot="1"/>
    <row r="7" spans="2:10" s="58" customFormat="1" ht="15.75" customHeight="1">
      <c r="B7" s="297" t="s">
        <v>2</v>
      </c>
      <c r="C7" s="291" t="s">
        <v>132</v>
      </c>
      <c r="D7" s="292"/>
      <c r="E7" s="293"/>
      <c r="F7" s="189"/>
      <c r="G7" s="158" t="s">
        <v>133</v>
      </c>
      <c r="H7" s="159" t="s">
        <v>133</v>
      </c>
      <c r="I7" s="65"/>
      <c r="J7" s="65"/>
    </row>
    <row r="8" spans="2:10" s="58" customFormat="1" ht="15.75" customHeight="1" thickBot="1">
      <c r="B8" s="298"/>
      <c r="C8" s="294"/>
      <c r="D8" s="295"/>
      <c r="E8" s="296"/>
      <c r="F8" s="190"/>
      <c r="G8" s="160" t="s">
        <v>134</v>
      </c>
      <c r="H8" s="161" t="s">
        <v>136</v>
      </c>
      <c r="I8" s="65"/>
      <c r="J8" s="65"/>
    </row>
    <row r="9" spans="2:8" s="58" customFormat="1" ht="24.75" customHeight="1">
      <c r="B9" s="140">
        <v>1</v>
      </c>
      <c r="C9" s="302" t="s">
        <v>54</v>
      </c>
      <c r="D9" s="303"/>
      <c r="E9" s="304"/>
      <c r="F9" s="187">
        <v>77</v>
      </c>
      <c r="G9" s="188">
        <v>0</v>
      </c>
      <c r="H9" s="188">
        <v>0</v>
      </c>
    </row>
    <row r="10" spans="2:8" s="58" customFormat="1" ht="24.75" customHeight="1">
      <c r="B10" s="194">
        <v>2</v>
      </c>
      <c r="C10" s="281" t="s">
        <v>55</v>
      </c>
      <c r="D10" s="282"/>
      <c r="E10" s="283"/>
      <c r="F10" s="133">
        <v>78</v>
      </c>
      <c r="G10" s="92"/>
      <c r="H10" s="92"/>
    </row>
    <row r="11" spans="2:8" s="58" customFormat="1" ht="24.75" customHeight="1">
      <c r="B11" s="195">
        <v>3</v>
      </c>
      <c r="C11" s="281" t="s">
        <v>146</v>
      </c>
      <c r="D11" s="282"/>
      <c r="E11" s="283"/>
      <c r="F11" s="133">
        <v>79</v>
      </c>
      <c r="G11" s="93">
        <v>0</v>
      </c>
      <c r="H11" s="93">
        <v>0</v>
      </c>
    </row>
    <row r="12" spans="2:8" s="58" customFormat="1" ht="24.75" customHeight="1">
      <c r="B12" s="195">
        <v>4</v>
      </c>
      <c r="C12" s="281" t="s">
        <v>119</v>
      </c>
      <c r="D12" s="282"/>
      <c r="E12" s="283"/>
      <c r="F12" s="133">
        <v>80</v>
      </c>
      <c r="G12" s="93">
        <v>0</v>
      </c>
      <c r="H12" s="93">
        <v>1170160</v>
      </c>
    </row>
    <row r="13" spans="2:8" s="58" customFormat="1" ht="24.75" customHeight="1">
      <c r="B13" s="195">
        <v>5</v>
      </c>
      <c r="C13" s="281" t="s">
        <v>120</v>
      </c>
      <c r="D13" s="282"/>
      <c r="E13" s="283"/>
      <c r="F13" s="133">
        <v>81</v>
      </c>
      <c r="G13" s="93">
        <f>G14+G15</f>
        <v>0</v>
      </c>
      <c r="H13" s="93">
        <f>H14+H15</f>
        <v>5429708</v>
      </c>
    </row>
    <row r="14" spans="2:10" s="58" customFormat="1" ht="24.75" customHeight="1">
      <c r="B14" s="195"/>
      <c r="C14" s="91"/>
      <c r="D14" s="273" t="s">
        <v>121</v>
      </c>
      <c r="E14" s="274"/>
      <c r="F14" s="133">
        <v>82</v>
      </c>
      <c r="G14" s="94">
        <v>0</v>
      </c>
      <c r="H14" s="94">
        <v>4985313</v>
      </c>
      <c r="I14" s="72"/>
      <c r="J14" s="72"/>
    </row>
    <row r="15" spans="2:10" s="58" customFormat="1" ht="24.75" customHeight="1">
      <c r="B15" s="195"/>
      <c r="C15" s="91"/>
      <c r="D15" s="273" t="s">
        <v>122</v>
      </c>
      <c r="E15" s="274"/>
      <c r="F15" s="133">
        <v>83</v>
      </c>
      <c r="G15" s="94">
        <v>0</v>
      </c>
      <c r="H15" s="94">
        <v>444395</v>
      </c>
      <c r="I15" s="72"/>
      <c r="J15" s="72"/>
    </row>
    <row r="16" spans="2:8" s="58" customFormat="1" ht="24.75" customHeight="1">
      <c r="B16" s="194">
        <v>6</v>
      </c>
      <c r="C16" s="281" t="s">
        <v>123</v>
      </c>
      <c r="D16" s="282"/>
      <c r="E16" s="283"/>
      <c r="F16" s="133">
        <v>84</v>
      </c>
      <c r="G16" s="92">
        <v>0</v>
      </c>
      <c r="H16" s="92">
        <v>409860</v>
      </c>
    </row>
    <row r="17" spans="2:8" s="58" customFormat="1" ht="24.75" customHeight="1">
      <c r="B17" s="194">
        <v>7</v>
      </c>
      <c r="C17" s="281" t="s">
        <v>124</v>
      </c>
      <c r="D17" s="282"/>
      <c r="E17" s="283"/>
      <c r="F17" s="133">
        <v>85</v>
      </c>
      <c r="G17" s="92">
        <v>7822481</v>
      </c>
      <c r="H17" s="92">
        <v>8845727</v>
      </c>
    </row>
    <row r="18" spans="2:8" s="126" customFormat="1" ht="32.25" customHeight="1">
      <c r="B18" s="199">
        <v>8</v>
      </c>
      <c r="C18" s="299" t="s">
        <v>125</v>
      </c>
      <c r="D18" s="300"/>
      <c r="E18" s="301"/>
      <c r="F18" s="200"/>
      <c r="G18" s="201">
        <f>G12+G13+G16+G17</f>
        <v>7822481</v>
      </c>
      <c r="H18" s="201">
        <f>H12+H13+H16+H17</f>
        <v>15855455</v>
      </c>
    </row>
    <row r="19" spans="2:8" s="126" customFormat="1" ht="39.75" customHeight="1">
      <c r="B19" s="143">
        <v>9</v>
      </c>
      <c r="C19" s="275" t="s">
        <v>126</v>
      </c>
      <c r="D19" s="276"/>
      <c r="E19" s="277"/>
      <c r="F19" s="134">
        <v>87</v>
      </c>
      <c r="G19" s="129">
        <f>(G9+G10+G11)-G18</f>
        <v>-7822481</v>
      </c>
      <c r="H19" s="129">
        <f>(H9+H10+H11)-H18</f>
        <v>-15855455</v>
      </c>
    </row>
    <row r="20" spans="2:8" s="58" customFormat="1" ht="24.75" customHeight="1">
      <c r="B20" s="194">
        <v>10</v>
      </c>
      <c r="C20" s="281" t="s">
        <v>56</v>
      </c>
      <c r="D20" s="282"/>
      <c r="E20" s="283"/>
      <c r="F20" s="133">
        <v>88</v>
      </c>
      <c r="G20" s="92">
        <v>0</v>
      </c>
      <c r="H20" s="92">
        <v>0</v>
      </c>
    </row>
    <row r="21" spans="2:8" s="58" customFormat="1" ht="24.75" customHeight="1">
      <c r="B21" s="194">
        <v>11</v>
      </c>
      <c r="C21" s="281" t="s">
        <v>127</v>
      </c>
      <c r="D21" s="282"/>
      <c r="E21" s="283"/>
      <c r="F21" s="134">
        <v>89</v>
      </c>
      <c r="G21" s="92">
        <v>0</v>
      </c>
      <c r="H21" s="92">
        <v>0</v>
      </c>
    </row>
    <row r="22" spans="2:8" s="58" customFormat="1" ht="24.75" customHeight="1">
      <c r="B22" s="194">
        <v>12</v>
      </c>
      <c r="C22" s="281" t="s">
        <v>57</v>
      </c>
      <c r="D22" s="282"/>
      <c r="E22" s="283"/>
      <c r="F22" s="133">
        <v>90</v>
      </c>
      <c r="G22" s="92">
        <f>G23+G24+G25+G26</f>
        <v>1705083</v>
      </c>
      <c r="H22" s="92">
        <f>H23+H24+H25+H26</f>
        <v>-406682</v>
      </c>
    </row>
    <row r="23" spans="2:10" s="58" customFormat="1" ht="24.75" customHeight="1">
      <c r="B23" s="194"/>
      <c r="C23" s="95">
        <v>121</v>
      </c>
      <c r="D23" s="273" t="s">
        <v>58</v>
      </c>
      <c r="E23" s="274"/>
      <c r="F23" s="134">
        <v>91</v>
      </c>
      <c r="G23" s="96"/>
      <c r="H23" s="96"/>
      <c r="I23" s="72"/>
      <c r="J23" s="72"/>
    </row>
    <row r="24" spans="2:10" s="58" customFormat="1" ht="24.75" customHeight="1">
      <c r="B24" s="194"/>
      <c r="C24" s="91">
        <v>122</v>
      </c>
      <c r="D24" s="273" t="s">
        <v>173</v>
      </c>
      <c r="E24" s="274"/>
      <c r="F24" s="133">
        <v>92</v>
      </c>
      <c r="G24" s="96">
        <v>-517148</v>
      </c>
      <c r="H24" s="96">
        <v>-1004633</v>
      </c>
      <c r="I24" s="72"/>
      <c r="J24" s="72"/>
    </row>
    <row r="25" spans="2:10" s="58" customFormat="1" ht="24.75" customHeight="1">
      <c r="B25" s="194"/>
      <c r="C25" s="91">
        <v>123</v>
      </c>
      <c r="D25" s="273" t="s">
        <v>59</v>
      </c>
      <c r="E25" s="274"/>
      <c r="F25" s="134">
        <v>93</v>
      </c>
      <c r="G25" s="96">
        <v>2222231</v>
      </c>
      <c r="H25" s="96">
        <v>924515</v>
      </c>
      <c r="I25" s="72"/>
      <c r="J25" s="72"/>
    </row>
    <row r="26" spans="2:10" s="58" customFormat="1" ht="24.75" customHeight="1">
      <c r="B26" s="194"/>
      <c r="C26" s="91">
        <v>124</v>
      </c>
      <c r="D26" s="273" t="s">
        <v>184</v>
      </c>
      <c r="E26" s="274"/>
      <c r="F26" s="133">
        <v>94</v>
      </c>
      <c r="G26" s="96">
        <v>0</v>
      </c>
      <c r="H26" s="96">
        <v>-326564</v>
      </c>
      <c r="I26" s="72"/>
      <c r="J26" s="72"/>
    </row>
    <row r="27" spans="2:8" s="126" customFormat="1" ht="39.75" customHeight="1">
      <c r="B27" s="143">
        <v>13</v>
      </c>
      <c r="C27" s="275" t="s">
        <v>60</v>
      </c>
      <c r="D27" s="276"/>
      <c r="E27" s="277"/>
      <c r="F27" s="130"/>
      <c r="G27" s="129">
        <f>G20+G21+G22</f>
        <v>1705083</v>
      </c>
      <c r="H27" s="129">
        <f>H20+H21+H22</f>
        <v>-406682</v>
      </c>
    </row>
    <row r="28" spans="2:8" s="126" customFormat="1" ht="39.75" customHeight="1">
      <c r="B28" s="143">
        <v>14</v>
      </c>
      <c r="C28" s="275" t="s">
        <v>129</v>
      </c>
      <c r="D28" s="276"/>
      <c r="E28" s="277"/>
      <c r="F28" s="134">
        <v>96</v>
      </c>
      <c r="G28" s="129">
        <f>G19+G27</f>
        <v>-6117398</v>
      </c>
      <c r="H28" s="129">
        <f>H19+H27</f>
        <v>-16262137</v>
      </c>
    </row>
    <row r="29" spans="2:8" s="58" customFormat="1" ht="24.75" customHeight="1" thickBot="1">
      <c r="B29" s="195">
        <v>15</v>
      </c>
      <c r="C29" s="278" t="s">
        <v>61</v>
      </c>
      <c r="D29" s="279"/>
      <c r="E29" s="280"/>
      <c r="F29" s="191">
        <v>97</v>
      </c>
      <c r="G29" s="93">
        <v>0</v>
      </c>
      <c r="H29" s="93">
        <v>0</v>
      </c>
    </row>
    <row r="30" spans="2:8" s="126" customFormat="1" ht="34.5" customHeight="1" thickBot="1">
      <c r="B30" s="184">
        <v>16</v>
      </c>
      <c r="C30" s="287" t="s">
        <v>130</v>
      </c>
      <c r="D30" s="288"/>
      <c r="E30" s="289"/>
      <c r="F30" s="192">
        <v>98</v>
      </c>
      <c r="G30" s="193">
        <f>G28-G29</f>
        <v>-6117398</v>
      </c>
      <c r="H30" s="193">
        <f>H28-H29</f>
        <v>-16262137</v>
      </c>
    </row>
    <row r="31" spans="2:8" s="58" customFormat="1" ht="24.75" customHeight="1" thickBot="1">
      <c r="B31" s="196">
        <v>17</v>
      </c>
      <c r="C31" s="284" t="s">
        <v>128</v>
      </c>
      <c r="D31" s="285"/>
      <c r="E31" s="286"/>
      <c r="F31" s="197">
        <v>99</v>
      </c>
      <c r="G31" s="198"/>
      <c r="H31" s="198"/>
    </row>
    <row r="32" spans="2:8" s="58" customFormat="1" ht="15.75" customHeight="1">
      <c r="B32" s="97"/>
      <c r="C32" s="97"/>
      <c r="D32" s="97"/>
      <c r="E32" s="98"/>
      <c r="F32" s="98"/>
      <c r="G32" s="99"/>
      <c r="H32" s="99"/>
    </row>
    <row r="33" spans="2:8" ht="12.75">
      <c r="B33" s="100"/>
      <c r="C33" s="100"/>
      <c r="D33" s="100"/>
      <c r="E33" s="33"/>
      <c r="F33" s="33"/>
      <c r="G33" s="101"/>
      <c r="H33" s="101"/>
    </row>
  </sheetData>
  <sheetProtection/>
  <mergeCells count="27">
    <mergeCell ref="B4:H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H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9">
      <selection activeCell="F34" sqref="F34"/>
    </sheetView>
  </sheetViews>
  <sheetFormatPr defaultColWidth="9.140625" defaultRowHeight="12.75"/>
  <cols>
    <col min="1" max="1" width="5.00390625" style="14" customWidth="1"/>
    <col min="2" max="3" width="3.7109375" style="51" customWidth="1"/>
    <col min="4" max="4" width="3.57421875" style="51" customWidth="1"/>
    <col min="5" max="5" width="44.421875" style="14" customWidth="1"/>
    <col min="6" max="7" width="15.421875" style="52" customWidth="1"/>
    <col min="8" max="8" width="1.421875" style="14" customWidth="1"/>
    <col min="9" max="16384" width="9.140625" style="14" customWidth="1"/>
  </cols>
  <sheetData>
    <row r="1" ht="9" customHeight="1"/>
    <row r="2" spans="2:7" s="106" customFormat="1" ht="18">
      <c r="B2" s="135" t="s">
        <v>190</v>
      </c>
      <c r="C2" s="53"/>
      <c r="D2" s="54"/>
      <c r="E2" s="55"/>
      <c r="F2" s="56"/>
      <c r="G2" s="57" t="s">
        <v>169</v>
      </c>
    </row>
    <row r="3" spans="2:7" s="106" customFormat="1" ht="8.25" customHeight="1">
      <c r="B3" s="53"/>
      <c r="C3" s="53"/>
      <c r="D3" s="54"/>
      <c r="E3" s="55"/>
      <c r="F3" s="108"/>
      <c r="G3" s="107"/>
    </row>
    <row r="4" spans="2:7" s="106" customFormat="1" ht="18" customHeight="1">
      <c r="B4" s="305" t="s">
        <v>185</v>
      </c>
      <c r="C4" s="290"/>
      <c r="D4" s="290"/>
      <c r="E4" s="290"/>
      <c r="F4" s="290"/>
      <c r="G4" s="290"/>
    </row>
    <row r="5" ht="6.75" customHeight="1" thickBot="1"/>
    <row r="6" spans="2:7" s="106" customFormat="1" ht="15.75" customHeight="1">
      <c r="B6" s="306" t="s">
        <v>2</v>
      </c>
      <c r="C6" s="291" t="s">
        <v>150</v>
      </c>
      <c r="D6" s="292"/>
      <c r="E6" s="293"/>
      <c r="F6" s="158" t="s">
        <v>133</v>
      </c>
      <c r="G6" s="159" t="s">
        <v>133</v>
      </c>
    </row>
    <row r="7" spans="2:7" s="106" customFormat="1" ht="15.75" customHeight="1" thickBot="1">
      <c r="B7" s="307"/>
      <c r="C7" s="294"/>
      <c r="D7" s="295"/>
      <c r="E7" s="296"/>
      <c r="F7" s="160" t="s">
        <v>134</v>
      </c>
      <c r="G7" s="161" t="s">
        <v>136</v>
      </c>
    </row>
    <row r="8" spans="2:7" s="106" customFormat="1" ht="24.75" customHeight="1">
      <c r="B8" s="219"/>
      <c r="C8" s="220" t="s">
        <v>151</v>
      </c>
      <c r="D8" s="221"/>
      <c r="E8" s="222"/>
      <c r="F8" s="223">
        <f>F9+F10+F15+F17+F18+F20+F21+F22+F23</f>
        <v>152394574</v>
      </c>
      <c r="G8" s="224"/>
    </row>
    <row r="9" spans="2:7" s="106" customFormat="1" ht="19.5" customHeight="1">
      <c r="B9" s="211"/>
      <c r="C9" s="102"/>
      <c r="D9" s="110" t="s">
        <v>135</v>
      </c>
      <c r="E9" s="110"/>
      <c r="F9" s="109">
        <v>-6117398</v>
      </c>
      <c r="G9" s="212"/>
    </row>
    <row r="10" spans="2:7" s="106" customFormat="1" ht="19.5" customHeight="1">
      <c r="B10" s="211"/>
      <c r="C10" s="104"/>
      <c r="D10" s="111" t="s">
        <v>152</v>
      </c>
      <c r="E10" s="114"/>
      <c r="F10" s="109">
        <f>F11+F12+F13+F14</f>
        <v>0</v>
      </c>
      <c r="G10" s="212"/>
    </row>
    <row r="11" spans="2:7" s="106" customFormat="1" ht="19.5" customHeight="1">
      <c r="B11" s="211"/>
      <c r="C11" s="102"/>
      <c r="D11" s="103"/>
      <c r="E11" s="112" t="s">
        <v>153</v>
      </c>
      <c r="F11" s="109">
        <f>Rezultati!G16</f>
        <v>0</v>
      </c>
      <c r="G11" s="212"/>
    </row>
    <row r="12" spans="2:7" s="106" customFormat="1" ht="19.5" customHeight="1">
      <c r="B12" s="211"/>
      <c r="C12" s="102"/>
      <c r="D12" s="103"/>
      <c r="E12" s="112" t="s">
        <v>154</v>
      </c>
      <c r="F12" s="109">
        <v>0</v>
      </c>
      <c r="G12" s="212"/>
    </row>
    <row r="13" spans="2:7" s="106" customFormat="1" ht="19.5" customHeight="1">
      <c r="B13" s="211"/>
      <c r="C13" s="102"/>
      <c r="D13" s="103"/>
      <c r="E13" s="112" t="s">
        <v>155</v>
      </c>
      <c r="F13" s="109">
        <f>Rezultati!G23</f>
        <v>0</v>
      </c>
      <c r="G13" s="212"/>
    </row>
    <row r="14" spans="2:7" s="106" customFormat="1" ht="19.5" customHeight="1">
      <c r="B14" s="211"/>
      <c r="C14" s="102"/>
      <c r="D14" s="103"/>
      <c r="E14" s="112" t="s">
        <v>156</v>
      </c>
      <c r="F14" s="109">
        <v>0</v>
      </c>
      <c r="G14" s="212"/>
    </row>
    <row r="15" spans="2:7" s="114" customFormat="1" ht="16.5" customHeight="1">
      <c r="B15" s="312"/>
      <c r="C15" s="314"/>
      <c r="D15" s="113" t="s">
        <v>157</v>
      </c>
      <c r="F15" s="308">
        <v>-92604389</v>
      </c>
      <c r="G15" s="310"/>
    </row>
    <row r="16" spans="2:7" s="114" customFormat="1" ht="13.5" customHeight="1">
      <c r="B16" s="313"/>
      <c r="C16" s="315"/>
      <c r="D16" s="115" t="s">
        <v>158</v>
      </c>
      <c r="F16" s="309"/>
      <c r="G16" s="311"/>
    </row>
    <row r="17" spans="2:7" s="106" customFormat="1" ht="19.5" customHeight="1">
      <c r="B17" s="213"/>
      <c r="C17" s="102"/>
      <c r="D17" s="110" t="s">
        <v>159</v>
      </c>
      <c r="E17" s="110"/>
      <c r="F17" s="218">
        <f>Aktivet!H21-Aktivet!G21</f>
        <v>160754616</v>
      </c>
      <c r="G17" s="214"/>
    </row>
    <row r="18" spans="2:7" s="106" customFormat="1" ht="15.75" customHeight="1">
      <c r="B18" s="316"/>
      <c r="C18" s="314"/>
      <c r="D18" s="113" t="s">
        <v>160</v>
      </c>
      <c r="E18" s="113"/>
      <c r="F18" s="308">
        <v>90361745</v>
      </c>
      <c r="G18" s="310"/>
    </row>
    <row r="19" spans="2:7" s="106" customFormat="1" ht="13.5" customHeight="1">
      <c r="B19" s="317"/>
      <c r="C19" s="315"/>
      <c r="D19" s="111" t="s">
        <v>161</v>
      </c>
      <c r="E19" s="111"/>
      <c r="F19" s="309"/>
      <c r="G19" s="311"/>
    </row>
    <row r="20" spans="2:7" s="106" customFormat="1" ht="19.5" customHeight="1">
      <c r="B20" s="211"/>
      <c r="C20" s="102"/>
      <c r="D20" s="110" t="s">
        <v>162</v>
      </c>
      <c r="E20" s="110"/>
      <c r="F20" s="116">
        <v>0</v>
      </c>
      <c r="G20" s="215"/>
    </row>
    <row r="21" spans="2:7" s="106" customFormat="1" ht="19.5" customHeight="1">
      <c r="B21" s="211"/>
      <c r="C21" s="102"/>
      <c r="D21" s="110" t="s">
        <v>77</v>
      </c>
      <c r="E21" s="110"/>
      <c r="F21" s="109">
        <v>0</v>
      </c>
      <c r="G21" s="212"/>
    </row>
    <row r="22" spans="2:7" s="106" customFormat="1" ht="19.5" customHeight="1">
      <c r="B22" s="211"/>
      <c r="C22" s="102"/>
      <c r="D22" s="110" t="s">
        <v>174</v>
      </c>
      <c r="E22" s="110"/>
      <c r="F22" s="109">
        <v>0</v>
      </c>
      <c r="G22" s="212"/>
    </row>
    <row r="23" spans="2:7" s="106" customFormat="1" ht="19.5" customHeight="1">
      <c r="B23" s="211"/>
      <c r="C23" s="102"/>
      <c r="D23" s="69" t="s">
        <v>163</v>
      </c>
      <c r="E23" s="110"/>
      <c r="F23" s="109"/>
      <c r="G23" s="212"/>
    </row>
    <row r="24" spans="2:7" s="106" customFormat="1" ht="24.75" customHeight="1">
      <c r="B24" s="211"/>
      <c r="C24" s="105" t="s">
        <v>78</v>
      </c>
      <c r="D24" s="103"/>
      <c r="E24" s="110"/>
      <c r="F24" s="125">
        <f>SUM(F25:F30)</f>
        <v>-770354776</v>
      </c>
      <c r="G24" s="125"/>
    </row>
    <row r="25" spans="2:7" s="106" customFormat="1" ht="19.5" customHeight="1">
      <c r="B25" s="211"/>
      <c r="C25" s="102"/>
      <c r="D25" s="110" t="s">
        <v>164</v>
      </c>
      <c r="E25" s="110"/>
      <c r="F25" s="109">
        <v>0</v>
      </c>
      <c r="G25" s="212"/>
    </row>
    <row r="26" spans="2:7" s="106" customFormat="1" ht="19.5" customHeight="1">
      <c r="B26" s="211"/>
      <c r="C26" s="102"/>
      <c r="D26" s="110" t="s">
        <v>79</v>
      </c>
      <c r="E26" s="110"/>
      <c r="F26" s="109">
        <v>-770354776</v>
      </c>
      <c r="G26" s="212"/>
    </row>
    <row r="27" spans="2:7" s="106" customFormat="1" ht="19.5" customHeight="1">
      <c r="B27" s="211"/>
      <c r="C27" s="61"/>
      <c r="D27" s="110" t="s">
        <v>80</v>
      </c>
      <c r="E27" s="110"/>
      <c r="F27" s="109">
        <v>0</v>
      </c>
      <c r="G27" s="212"/>
    </row>
    <row r="28" spans="2:7" s="106" customFormat="1" ht="19.5" customHeight="1">
      <c r="B28" s="211"/>
      <c r="C28" s="117"/>
      <c r="D28" s="110" t="s">
        <v>81</v>
      </c>
      <c r="E28" s="110"/>
      <c r="F28" s="109">
        <v>0</v>
      </c>
      <c r="G28" s="212"/>
    </row>
    <row r="29" spans="2:7" s="106" customFormat="1" ht="19.5" customHeight="1">
      <c r="B29" s="211"/>
      <c r="C29" s="117"/>
      <c r="D29" s="110" t="s">
        <v>82</v>
      </c>
      <c r="E29" s="110"/>
      <c r="F29" s="109">
        <v>0</v>
      </c>
      <c r="G29" s="212"/>
    </row>
    <row r="30" spans="2:7" s="106" customFormat="1" ht="19.5" customHeight="1">
      <c r="B30" s="211"/>
      <c r="C30" s="117"/>
      <c r="D30" s="69" t="s">
        <v>83</v>
      </c>
      <c r="E30" s="110"/>
      <c r="F30" s="109"/>
      <c r="G30" s="212"/>
    </row>
    <row r="31" spans="2:7" s="106" customFormat="1" ht="24.75" customHeight="1">
      <c r="B31" s="211"/>
      <c r="C31" s="102" t="s">
        <v>84</v>
      </c>
      <c r="D31" s="118"/>
      <c r="E31" s="110"/>
      <c r="F31" s="109">
        <f>SUM(F32:F36)</f>
        <v>631443165</v>
      </c>
      <c r="G31" s="212"/>
    </row>
    <row r="32" spans="2:7" s="106" customFormat="1" ht="19.5" customHeight="1">
      <c r="B32" s="211"/>
      <c r="C32" s="117"/>
      <c r="D32" s="110" t="s">
        <v>91</v>
      </c>
      <c r="E32" s="110"/>
      <c r="F32" s="109">
        <v>0</v>
      </c>
      <c r="G32" s="212"/>
    </row>
    <row r="33" spans="2:7" s="106" customFormat="1" ht="19.5" customHeight="1">
      <c r="B33" s="211"/>
      <c r="C33" s="117"/>
      <c r="D33" s="110" t="s">
        <v>85</v>
      </c>
      <c r="E33" s="110"/>
      <c r="F33" s="109">
        <v>631443165</v>
      </c>
      <c r="G33" s="212"/>
    </row>
    <row r="34" spans="2:7" s="106" customFormat="1" ht="19.5" customHeight="1">
      <c r="B34" s="211"/>
      <c r="C34" s="117"/>
      <c r="D34" s="110" t="s">
        <v>86</v>
      </c>
      <c r="E34" s="110"/>
      <c r="F34" s="109">
        <v>0</v>
      </c>
      <c r="G34" s="212"/>
    </row>
    <row r="35" spans="2:7" s="106" customFormat="1" ht="19.5" customHeight="1">
      <c r="B35" s="211"/>
      <c r="C35" s="117"/>
      <c r="D35" s="110" t="s">
        <v>87</v>
      </c>
      <c r="E35" s="110"/>
      <c r="F35" s="109">
        <v>0</v>
      </c>
      <c r="G35" s="212"/>
    </row>
    <row r="36" spans="2:7" s="106" customFormat="1" ht="19.5" customHeight="1">
      <c r="B36" s="211"/>
      <c r="C36" s="117"/>
      <c r="D36" s="69" t="s">
        <v>165</v>
      </c>
      <c r="E36" s="110"/>
      <c r="F36" s="109"/>
      <c r="G36" s="212"/>
    </row>
    <row r="37" spans="2:7" ht="21" customHeight="1">
      <c r="B37" s="216"/>
      <c r="C37" s="105" t="s">
        <v>88</v>
      </c>
      <c r="D37" s="119"/>
      <c r="E37" s="120"/>
      <c r="F37" s="121">
        <f>F31+F24+F8</f>
        <v>13482963</v>
      </c>
      <c r="G37" s="121"/>
    </row>
    <row r="38" spans="2:10" ht="21" customHeight="1">
      <c r="B38" s="216"/>
      <c r="C38" s="105" t="s">
        <v>89</v>
      </c>
      <c r="D38" s="119"/>
      <c r="E38" s="120"/>
      <c r="F38" s="121">
        <v>6759022</v>
      </c>
      <c r="G38" s="217"/>
      <c r="J38" s="52"/>
    </row>
    <row r="39" spans="2:7" ht="34.5" customHeight="1" thickBot="1">
      <c r="B39" s="225"/>
      <c r="C39" s="182" t="s">
        <v>90</v>
      </c>
      <c r="D39" s="226"/>
      <c r="E39" s="227"/>
      <c r="F39" s="183">
        <f>SUM(F37:F38)</f>
        <v>20241985</v>
      </c>
      <c r="G39" s="228"/>
    </row>
    <row r="41" ht="12.75">
      <c r="G41" s="122"/>
    </row>
  </sheetData>
  <sheetProtection/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8" sqref="G18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8515625" style="0" customWidth="1"/>
    <col min="6" max="6" width="16.7109375" style="0" customWidth="1"/>
    <col min="7" max="7" width="17.140625" style="0" customWidth="1"/>
    <col min="8" max="8" width="13.57421875" style="0" customWidth="1"/>
    <col min="9" max="9" width="2.7109375" style="0" customWidth="1"/>
  </cols>
  <sheetData>
    <row r="2" spans="2:8" ht="15.75">
      <c r="B2" s="135" t="s">
        <v>190</v>
      </c>
      <c r="G2" s="56"/>
      <c r="H2" s="138" t="s">
        <v>169</v>
      </c>
    </row>
    <row r="3" ht="6.75" customHeight="1"/>
    <row r="4" spans="1:8" ht="25.5" customHeight="1">
      <c r="A4" s="318" t="s">
        <v>186</v>
      </c>
      <c r="B4" s="318"/>
      <c r="C4" s="318"/>
      <c r="D4" s="318"/>
      <c r="E4" s="318"/>
      <c r="F4" s="318"/>
      <c r="G4" s="318"/>
      <c r="H4" s="318"/>
    </row>
    <row r="5" ht="6.75" customHeight="1"/>
    <row r="6" spans="2:7" ht="15.75" customHeight="1">
      <c r="B6" s="203" t="s">
        <v>68</v>
      </c>
      <c r="G6" s="1"/>
    </row>
    <row r="7" ht="6.75" customHeight="1" thickBot="1"/>
    <row r="8" spans="1:8" s="2" customFormat="1" ht="24.75" customHeight="1" thickTop="1">
      <c r="A8" s="319"/>
      <c r="B8" s="320"/>
      <c r="C8" s="208" t="s">
        <v>41</v>
      </c>
      <c r="D8" s="208" t="s">
        <v>42</v>
      </c>
      <c r="E8" s="209" t="s">
        <v>70</v>
      </c>
      <c r="F8" s="209" t="s">
        <v>69</v>
      </c>
      <c r="G8" s="208" t="s">
        <v>71</v>
      </c>
      <c r="H8" s="210" t="s">
        <v>64</v>
      </c>
    </row>
    <row r="9" spans="1:8" s="7" customFormat="1" ht="30" customHeight="1">
      <c r="A9" s="12" t="s">
        <v>3</v>
      </c>
      <c r="B9" s="13" t="s">
        <v>176</v>
      </c>
      <c r="C9" s="5"/>
      <c r="D9" s="5"/>
      <c r="E9" s="5"/>
      <c r="F9" s="5"/>
      <c r="G9" s="5"/>
      <c r="H9" s="6">
        <f>SUM(C9:G9)</f>
        <v>0</v>
      </c>
    </row>
    <row r="10" spans="1:8" s="7" customFormat="1" ht="19.5" customHeight="1">
      <c r="A10" s="3" t="s">
        <v>147</v>
      </c>
      <c r="B10" s="4" t="s">
        <v>65</v>
      </c>
      <c r="C10" s="5"/>
      <c r="D10" s="5"/>
      <c r="E10" s="5"/>
      <c r="F10" s="5"/>
      <c r="G10" s="5"/>
      <c r="H10" s="6">
        <f aca="true" t="shared" si="0" ref="H10:H15">SUM(C10:G10)</f>
        <v>0</v>
      </c>
    </row>
    <row r="11" spans="1:8" s="7" customFormat="1" ht="19.5" customHeight="1">
      <c r="A11" s="12" t="s">
        <v>148</v>
      </c>
      <c r="B11" s="13" t="s">
        <v>63</v>
      </c>
      <c r="C11" s="5"/>
      <c r="D11" s="5"/>
      <c r="E11" s="5"/>
      <c r="F11" s="5"/>
      <c r="G11" s="5"/>
      <c r="H11" s="6">
        <f t="shared" si="0"/>
        <v>0</v>
      </c>
    </row>
    <row r="12" spans="1:8" s="7" customFormat="1" ht="19.5" customHeight="1">
      <c r="A12" s="11">
        <v>1</v>
      </c>
      <c r="B12" s="8" t="s">
        <v>67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19.5" customHeight="1">
      <c r="A13" s="11">
        <v>2</v>
      </c>
      <c r="B13" s="8" t="s">
        <v>66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19.5" customHeight="1">
      <c r="A14" s="11">
        <v>3</v>
      </c>
      <c r="B14" s="8" t="s">
        <v>72</v>
      </c>
      <c r="C14" s="9"/>
      <c r="D14" s="9"/>
      <c r="E14" s="9"/>
      <c r="F14" s="9"/>
      <c r="G14" s="9"/>
      <c r="H14" s="6">
        <f t="shared" si="0"/>
        <v>0</v>
      </c>
    </row>
    <row r="15" spans="1:8" s="7" customFormat="1" ht="19.5" customHeight="1">
      <c r="A15" s="11">
        <v>4</v>
      </c>
      <c r="B15" s="8" t="s">
        <v>73</v>
      </c>
      <c r="C15" s="9"/>
      <c r="D15" s="9"/>
      <c r="E15" s="9"/>
      <c r="F15" s="9"/>
      <c r="G15" s="9"/>
      <c r="H15" s="6">
        <f t="shared" si="0"/>
        <v>0</v>
      </c>
    </row>
    <row r="16" spans="1:8" s="7" customFormat="1" ht="30" customHeight="1">
      <c r="A16" s="204" t="s">
        <v>4</v>
      </c>
      <c r="B16" s="205" t="s">
        <v>177</v>
      </c>
      <c r="C16" s="230">
        <v>2000000</v>
      </c>
      <c r="D16" s="230">
        <f>SUM(D9:D15)</f>
        <v>0</v>
      </c>
      <c r="E16" s="230">
        <f>SUM(E9:E15)</f>
        <v>0</v>
      </c>
      <c r="F16" s="230">
        <v>0</v>
      </c>
      <c r="G16" s="230">
        <v>-17743389</v>
      </c>
      <c r="H16" s="231">
        <f>SUM(C16:G16)</f>
        <v>-15743389</v>
      </c>
    </row>
    <row r="17" spans="1:8" s="7" customFormat="1" ht="19.5" customHeight="1">
      <c r="A17" s="3">
        <v>1</v>
      </c>
      <c r="B17" s="8" t="s">
        <v>67</v>
      </c>
      <c r="C17" s="9"/>
      <c r="D17" s="9"/>
      <c r="E17" s="9"/>
      <c r="F17" s="9"/>
      <c r="G17" s="9">
        <v>-6117398</v>
      </c>
      <c r="H17" s="10">
        <f>SUM(G17)</f>
        <v>-6117398</v>
      </c>
    </row>
    <row r="18" spans="1:8" s="7" customFormat="1" ht="19.5" customHeight="1">
      <c r="A18" s="3">
        <v>2</v>
      </c>
      <c r="B18" s="8" t="s">
        <v>66</v>
      </c>
      <c r="C18" s="9"/>
      <c r="D18" s="9"/>
      <c r="E18" s="9"/>
      <c r="F18" s="9"/>
      <c r="G18" s="9"/>
      <c r="H18" s="10"/>
    </row>
    <row r="19" spans="1:8" s="7" customFormat="1" ht="19.5" customHeight="1">
      <c r="A19" s="3">
        <v>3</v>
      </c>
      <c r="B19" s="8" t="s">
        <v>74</v>
      </c>
      <c r="C19" s="9"/>
      <c r="D19" s="9"/>
      <c r="E19" s="9"/>
      <c r="F19" s="9">
        <v>0</v>
      </c>
      <c r="G19" s="9">
        <v>0</v>
      </c>
      <c r="H19" s="10">
        <v>0</v>
      </c>
    </row>
    <row r="20" spans="1:8" s="7" customFormat="1" ht="19.5" customHeight="1">
      <c r="A20" s="3">
        <v>4</v>
      </c>
      <c r="B20" s="8" t="s">
        <v>149</v>
      </c>
      <c r="C20" s="9"/>
      <c r="D20" s="9"/>
      <c r="E20" s="9"/>
      <c r="F20" s="9"/>
      <c r="G20" s="9"/>
      <c r="H20" s="10"/>
    </row>
    <row r="21" spans="1:8" s="7" customFormat="1" ht="30" customHeight="1" thickBot="1">
      <c r="A21" s="206" t="s">
        <v>37</v>
      </c>
      <c r="B21" s="207" t="s">
        <v>187</v>
      </c>
      <c r="C21" s="232">
        <f>SUM(C16:C20)</f>
        <v>2000000</v>
      </c>
      <c r="D21" s="232">
        <f>SUM(D16:D20)</f>
        <v>0</v>
      </c>
      <c r="E21" s="232">
        <f>SUM(E16:E20)</f>
        <v>0</v>
      </c>
      <c r="F21" s="232">
        <f>SUM(F16:F20)</f>
        <v>0</v>
      </c>
      <c r="G21" s="232">
        <f>SUM(G16:G19)</f>
        <v>-23860787</v>
      </c>
      <c r="H21" s="233">
        <f>SUM(H16:H20)</f>
        <v>-21860787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Acer</cp:lastModifiedBy>
  <cp:lastPrinted>2012-09-11T12:14:45Z</cp:lastPrinted>
  <dcterms:created xsi:type="dcterms:W3CDTF">2002-02-16T18:16:52Z</dcterms:created>
  <dcterms:modified xsi:type="dcterms:W3CDTF">2012-09-11T12:15:15Z</dcterms:modified>
  <cp:category/>
  <cp:version/>
  <cp:contentType/>
  <cp:contentStatus/>
</cp:coreProperties>
</file>